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4\"/>
    </mc:Choice>
  </mc:AlternateContent>
  <bookViews>
    <workbookView xWindow="0" yWindow="0" windowWidth="0" windowHeight="0"/>
  </bookViews>
  <sheets>
    <sheet name="Rekapitulace stavby" sheetId="1" r:id="rId1"/>
    <sheet name="SO01 - elektroinstalace" sheetId="2" r:id="rId2"/>
    <sheet name="SO021 - demontáže" sheetId="3" r:id="rId3"/>
    <sheet name="SO022 - ASŘ" sheetId="4" r:id="rId4"/>
    <sheet name="SO023 - UT" sheetId="5" r:id="rId5"/>
    <sheet name="SO024 - VZT" sheetId="6" r:id="rId6"/>
    <sheet name="VRN - VRN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'SO01 - elektroinstalace'!$C$82:$K$372</definedName>
    <definedName name="_xlnm.Print_Area" localSheetId="1">'SO01 - elektroinstalace'!$C$4:$J$39,'SO01 - elektroinstalace'!$C$45:$J$64,'SO01 - elektroinstalace'!$C$70:$K$372</definedName>
    <definedName name="_xlnm.Print_Titles" localSheetId="1">'SO01 - elektroinstalace'!$82:$82</definedName>
    <definedName name="_xlnm._FilterDatabase" localSheetId="2" hidden="1">'SO021 - demontáže'!$C$85:$K$219</definedName>
    <definedName name="_xlnm.Print_Area" localSheetId="2">'SO021 - demontáže'!$C$4:$J$39,'SO021 - demontáže'!$C$45:$J$67,'SO021 - demontáže'!$C$73:$K$219</definedName>
    <definedName name="_xlnm.Print_Titles" localSheetId="2">'SO021 - demontáže'!$85:$85</definedName>
    <definedName name="_xlnm._FilterDatabase" localSheetId="3" hidden="1">'SO022 - ASŘ'!$C$90:$K$335</definedName>
    <definedName name="_xlnm.Print_Area" localSheetId="3">'SO022 - ASŘ'!$C$4:$J$39,'SO022 - ASŘ'!$C$45:$J$72,'SO022 - ASŘ'!$C$78:$K$335</definedName>
    <definedName name="_xlnm.Print_Titles" localSheetId="3">'SO022 - ASŘ'!$90:$90</definedName>
    <definedName name="_xlnm._FilterDatabase" localSheetId="4" hidden="1">'SO023 - UT'!$C$83:$K$166</definedName>
    <definedName name="_xlnm.Print_Area" localSheetId="4">'SO023 - UT'!$C$4:$J$39,'SO023 - UT'!$C$45:$J$65,'SO023 - UT'!$C$71:$K$166</definedName>
    <definedName name="_xlnm.Print_Titles" localSheetId="4">'SO023 - UT'!$83:$83</definedName>
    <definedName name="_xlnm._FilterDatabase" localSheetId="5" hidden="1">'SO024 - VZT'!$C$81:$K$145</definedName>
    <definedName name="_xlnm.Print_Area" localSheetId="5">'SO024 - VZT'!$C$4:$J$39,'SO024 - VZT'!$C$45:$J$63,'SO024 - VZT'!$C$69:$K$145</definedName>
    <definedName name="_xlnm.Print_Titles" localSheetId="5">'SO024 - VZT'!$81:$81</definedName>
    <definedName name="_xlnm._FilterDatabase" localSheetId="6" hidden="1">'VRN - VRN'!$C$82:$K$107</definedName>
    <definedName name="_xlnm.Print_Area" localSheetId="6">'VRN - VRN'!$C$4:$J$39,'VRN - VRN'!$C$45:$J$64,'VRN - VRN'!$C$70:$K$107</definedName>
    <definedName name="_xlnm.Print_Titles" localSheetId="6">'VRN - VRN'!$82:$82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4"/>
  <c r="BH104"/>
  <c r="BG104"/>
  <c r="BE104"/>
  <c r="T104"/>
  <c r="R104"/>
  <c r="P104"/>
  <c r="BI100"/>
  <c r="BH100"/>
  <c r="BG100"/>
  <c r="BE100"/>
  <c r="T100"/>
  <c r="R100"/>
  <c r="P100"/>
  <c r="BI95"/>
  <c r="BH95"/>
  <c r="BG95"/>
  <c r="BE95"/>
  <c r="T95"/>
  <c r="T94"/>
  <c r="R95"/>
  <c r="R94"/>
  <c r="P95"/>
  <c r="P94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BI85"/>
  <c r="BH85"/>
  <c r="BG85"/>
  <c r="BE85"/>
  <c r="T85"/>
  <c r="R85"/>
  <c r="P85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54"/>
  <c r="J14"/>
  <c r="J12"/>
  <c r="J52"/>
  <c r="E7"/>
  <c r="E73"/>
  <c i="6" r="J37"/>
  <c r="J36"/>
  <c i="1" r="AY59"/>
  <c i="6" r="J35"/>
  <c i="1" r="AX59"/>
  <c i="6" r="BI143"/>
  <c r="BH143"/>
  <c r="BG143"/>
  <c r="BE143"/>
  <c r="T143"/>
  <c r="R143"/>
  <c r="P143"/>
  <c r="BI141"/>
  <c r="BH141"/>
  <c r="BG141"/>
  <c r="BE141"/>
  <c r="T141"/>
  <c r="R141"/>
  <c r="P141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09"/>
  <c r="BH109"/>
  <c r="BG109"/>
  <c r="BE109"/>
  <c r="T109"/>
  <c r="R109"/>
  <c r="P109"/>
  <c r="BI107"/>
  <c r="BH107"/>
  <c r="BG107"/>
  <c r="BE107"/>
  <c r="T107"/>
  <c r="R107"/>
  <c r="P107"/>
  <c r="BI101"/>
  <c r="BH101"/>
  <c r="BG101"/>
  <c r="BE101"/>
  <c r="T101"/>
  <c r="R101"/>
  <c r="P101"/>
  <c r="BI98"/>
  <c r="BH98"/>
  <c r="BG98"/>
  <c r="BE98"/>
  <c r="T98"/>
  <c r="R98"/>
  <c r="P98"/>
  <c r="BI95"/>
  <c r="BH95"/>
  <c r="BG95"/>
  <c r="BE95"/>
  <c r="T95"/>
  <c r="R95"/>
  <c r="P95"/>
  <c r="BI91"/>
  <c r="BH91"/>
  <c r="BG91"/>
  <c r="BE91"/>
  <c r="T91"/>
  <c r="R91"/>
  <c r="P91"/>
  <c r="BI89"/>
  <c r="BH89"/>
  <c r="BG89"/>
  <c r="BE89"/>
  <c r="T89"/>
  <c r="R89"/>
  <c r="P89"/>
  <c r="BI85"/>
  <c r="BH85"/>
  <c r="BG85"/>
  <c r="BE85"/>
  <c r="T85"/>
  <c r="R85"/>
  <c r="P85"/>
  <c r="F76"/>
  <c r="E74"/>
  <c r="F52"/>
  <c r="E50"/>
  <c r="J24"/>
  <c r="E24"/>
  <c r="J55"/>
  <c r="J23"/>
  <c r="J21"/>
  <c r="E21"/>
  <c r="J78"/>
  <c r="J20"/>
  <c r="J18"/>
  <c r="E18"/>
  <c r="F79"/>
  <c r="J17"/>
  <c r="J15"/>
  <c r="E15"/>
  <c r="F54"/>
  <c r="J14"/>
  <c r="J12"/>
  <c r="J76"/>
  <c r="E7"/>
  <c r="E48"/>
  <c i="5" r="J37"/>
  <c r="J36"/>
  <c i="1" r="AY58"/>
  <c i="5" r="J35"/>
  <c i="1" r="AX58"/>
  <c i="5" r="BI164"/>
  <c r="BH164"/>
  <c r="BG164"/>
  <c r="BE164"/>
  <c r="T164"/>
  <c r="R164"/>
  <c r="P164"/>
  <c r="BI160"/>
  <c r="BH160"/>
  <c r="BG160"/>
  <c r="BE160"/>
  <c r="T160"/>
  <c r="R160"/>
  <c r="P160"/>
  <c r="BI156"/>
  <c r="BH156"/>
  <c r="BG156"/>
  <c r="BE156"/>
  <c r="T156"/>
  <c r="R156"/>
  <c r="P156"/>
  <c r="BI150"/>
  <c r="BH150"/>
  <c r="BG150"/>
  <c r="BE150"/>
  <c r="T150"/>
  <c r="R150"/>
  <c r="P150"/>
  <c r="BI146"/>
  <c r="BH146"/>
  <c r="BG146"/>
  <c r="BE146"/>
  <c r="T146"/>
  <c r="R146"/>
  <c r="P146"/>
  <c r="BI139"/>
  <c r="BH139"/>
  <c r="BG139"/>
  <c r="BE139"/>
  <c r="T139"/>
  <c r="R139"/>
  <c r="P139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18"/>
  <c r="BH118"/>
  <c r="BG118"/>
  <c r="BE118"/>
  <c r="T118"/>
  <c r="R118"/>
  <c r="P118"/>
  <c r="BI116"/>
  <c r="BH116"/>
  <c r="BG116"/>
  <c r="BE116"/>
  <c r="T116"/>
  <c r="R116"/>
  <c r="P116"/>
  <c r="BI112"/>
  <c r="BH112"/>
  <c r="BG112"/>
  <c r="BE112"/>
  <c r="T112"/>
  <c r="R112"/>
  <c r="P112"/>
  <c r="BI108"/>
  <c r="BH108"/>
  <c r="BG108"/>
  <c r="BE108"/>
  <c r="T108"/>
  <c r="R108"/>
  <c r="P108"/>
  <c r="BI104"/>
  <c r="BH104"/>
  <c r="BG104"/>
  <c r="BE104"/>
  <c r="T104"/>
  <c r="R104"/>
  <c r="P104"/>
  <c r="BI94"/>
  <c r="BH94"/>
  <c r="BG94"/>
  <c r="BE94"/>
  <c r="T94"/>
  <c r="R94"/>
  <c r="P94"/>
  <c r="BI90"/>
  <c r="BH90"/>
  <c r="BG90"/>
  <c r="BE90"/>
  <c r="T90"/>
  <c r="R90"/>
  <c r="P90"/>
  <c r="BI87"/>
  <c r="BH87"/>
  <c r="BG87"/>
  <c r="BE87"/>
  <c r="T87"/>
  <c r="R87"/>
  <c r="P87"/>
  <c r="F78"/>
  <c r="E76"/>
  <c r="F52"/>
  <c r="E50"/>
  <c r="J24"/>
  <c r="E24"/>
  <c r="J55"/>
  <c r="J23"/>
  <c r="J21"/>
  <c r="E21"/>
  <c r="J80"/>
  <c r="J20"/>
  <c r="J18"/>
  <c r="E18"/>
  <c r="F55"/>
  <c r="J17"/>
  <c r="J15"/>
  <c r="E15"/>
  <c r="F54"/>
  <c r="J14"/>
  <c r="J12"/>
  <c r="J78"/>
  <c r="E7"/>
  <c r="E74"/>
  <c i="4" r="J37"/>
  <c r="J36"/>
  <c i="1" r="AY57"/>
  <c i="4" r="J35"/>
  <c i="1" r="AX57"/>
  <c i="4" r="BI330"/>
  <c r="BH330"/>
  <c r="BG330"/>
  <c r="BE330"/>
  <c r="T330"/>
  <c r="R330"/>
  <c r="P330"/>
  <c r="BI327"/>
  <c r="BH327"/>
  <c r="BG327"/>
  <c r="BE327"/>
  <c r="T327"/>
  <c r="R327"/>
  <c r="P327"/>
  <c r="BI323"/>
  <c r="BH323"/>
  <c r="BG323"/>
  <c r="BE323"/>
  <c r="T323"/>
  <c r="R323"/>
  <c r="P323"/>
  <c r="BI320"/>
  <c r="BH320"/>
  <c r="BG320"/>
  <c r="BE320"/>
  <c r="T320"/>
  <c r="R320"/>
  <c r="P320"/>
  <c r="BI316"/>
  <c r="BH316"/>
  <c r="BG316"/>
  <c r="BE316"/>
  <c r="T316"/>
  <c r="R316"/>
  <c r="P316"/>
  <c r="BI313"/>
  <c r="BH313"/>
  <c r="BG313"/>
  <c r="BE313"/>
  <c r="T313"/>
  <c r="R313"/>
  <c r="P313"/>
  <c r="BI304"/>
  <c r="BH304"/>
  <c r="BG304"/>
  <c r="BE304"/>
  <c r="T304"/>
  <c r="R304"/>
  <c r="P304"/>
  <c r="BI301"/>
  <c r="BH301"/>
  <c r="BG301"/>
  <c r="BE301"/>
  <c r="T301"/>
  <c r="R301"/>
  <c r="P301"/>
  <c r="BI295"/>
  <c r="BH295"/>
  <c r="BG295"/>
  <c r="BE295"/>
  <c r="T295"/>
  <c r="R295"/>
  <c r="P295"/>
  <c r="BI292"/>
  <c r="BH292"/>
  <c r="BG292"/>
  <c r="BE292"/>
  <c r="T292"/>
  <c r="R292"/>
  <c r="P292"/>
  <c r="BI283"/>
  <c r="BH283"/>
  <c r="BG283"/>
  <c r="BE283"/>
  <c r="T283"/>
  <c r="R283"/>
  <c r="P283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5"/>
  <c r="BH255"/>
  <c r="BG255"/>
  <c r="BE255"/>
  <c r="T255"/>
  <c r="R255"/>
  <c r="P255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6"/>
  <c r="BH236"/>
  <c r="BG236"/>
  <c r="BE236"/>
  <c r="T236"/>
  <c r="R236"/>
  <c r="P236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0"/>
  <c r="BH220"/>
  <c r="BG220"/>
  <c r="BE220"/>
  <c r="T220"/>
  <c r="R220"/>
  <c r="P220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199"/>
  <c r="BH199"/>
  <c r="BG199"/>
  <c r="BE199"/>
  <c r="T199"/>
  <c r="R199"/>
  <c r="P199"/>
  <c r="BI196"/>
  <c r="BH196"/>
  <c r="BG196"/>
  <c r="BE196"/>
  <c r="T196"/>
  <c r="R196"/>
  <c r="P196"/>
  <c r="BI192"/>
  <c r="BH192"/>
  <c r="BG192"/>
  <c r="BE192"/>
  <c r="T192"/>
  <c r="R192"/>
  <c r="P192"/>
  <c r="BI189"/>
  <c r="BH189"/>
  <c r="BG189"/>
  <c r="BE189"/>
  <c r="T189"/>
  <c r="R189"/>
  <c r="P189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59"/>
  <c r="BH159"/>
  <c r="BG159"/>
  <c r="BE159"/>
  <c r="T159"/>
  <c r="R159"/>
  <c r="P159"/>
  <c r="BI155"/>
  <c r="BH155"/>
  <c r="BG155"/>
  <c r="BE155"/>
  <c r="T155"/>
  <c r="R155"/>
  <c r="P155"/>
  <c r="BI151"/>
  <c r="BH151"/>
  <c r="BG151"/>
  <c r="BE151"/>
  <c r="T151"/>
  <c r="R151"/>
  <c r="P151"/>
  <c r="BI148"/>
  <c r="BH148"/>
  <c r="BG148"/>
  <c r="BE148"/>
  <c r="T148"/>
  <c r="R148"/>
  <c r="P148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BI134"/>
  <c r="BH134"/>
  <c r="BG134"/>
  <c r="BE134"/>
  <c r="T134"/>
  <c r="R134"/>
  <c r="P134"/>
  <c r="BI130"/>
  <c r="BH130"/>
  <c r="BG130"/>
  <c r="BE130"/>
  <c r="T130"/>
  <c r="R130"/>
  <c r="P130"/>
  <c r="BI126"/>
  <c r="BH126"/>
  <c r="BG126"/>
  <c r="BE126"/>
  <c r="T126"/>
  <c r="R126"/>
  <c r="P126"/>
  <c r="BI123"/>
  <c r="BH123"/>
  <c r="BG123"/>
  <c r="BE123"/>
  <c r="T123"/>
  <c r="R123"/>
  <c r="P123"/>
  <c r="BI111"/>
  <c r="BH111"/>
  <c r="BG111"/>
  <c r="BE111"/>
  <c r="T111"/>
  <c r="R111"/>
  <c r="P111"/>
  <c r="BI107"/>
  <c r="BH107"/>
  <c r="BG107"/>
  <c r="BE107"/>
  <c r="T107"/>
  <c r="R107"/>
  <c r="P107"/>
  <c r="BI102"/>
  <c r="BH102"/>
  <c r="BG102"/>
  <c r="BE102"/>
  <c r="T102"/>
  <c r="R102"/>
  <c r="P102"/>
  <c r="BI98"/>
  <c r="BH98"/>
  <c r="BG98"/>
  <c r="BE98"/>
  <c r="T98"/>
  <c r="R98"/>
  <c r="P98"/>
  <c r="BI94"/>
  <c r="BH94"/>
  <c r="BG94"/>
  <c r="BE94"/>
  <c r="T94"/>
  <c r="R94"/>
  <c r="P94"/>
  <c r="F85"/>
  <c r="E83"/>
  <c r="F52"/>
  <c r="E50"/>
  <c r="J24"/>
  <c r="E24"/>
  <c r="J55"/>
  <c r="J23"/>
  <c r="J21"/>
  <c r="E21"/>
  <c r="J54"/>
  <c r="J20"/>
  <c r="J18"/>
  <c r="E18"/>
  <c r="F88"/>
  <c r="J17"/>
  <c r="J15"/>
  <c r="E15"/>
  <c r="F87"/>
  <c r="J14"/>
  <c r="J12"/>
  <c r="J52"/>
  <c r="E7"/>
  <c r="E48"/>
  <c i="3" r="J37"/>
  <c r="J36"/>
  <c i="1" r="AY56"/>
  <c i="3" r="J35"/>
  <c i="1" r="AX56"/>
  <c i="3" r="BI217"/>
  <c r="BH217"/>
  <c r="BG217"/>
  <c r="BE217"/>
  <c r="T217"/>
  <c r="T216"/>
  <c r="R217"/>
  <c r="R216"/>
  <c r="P217"/>
  <c r="P216"/>
  <c r="BI212"/>
  <c r="BH212"/>
  <c r="BG212"/>
  <c r="BE212"/>
  <c r="T212"/>
  <c r="R212"/>
  <c r="P212"/>
  <c r="BI203"/>
  <c r="BH203"/>
  <c r="BG203"/>
  <c r="BE203"/>
  <c r="T203"/>
  <c r="R203"/>
  <c r="P203"/>
  <c r="BI200"/>
  <c r="BH200"/>
  <c r="BG200"/>
  <c r="BE200"/>
  <c r="T200"/>
  <c r="R200"/>
  <c r="P200"/>
  <c r="BI195"/>
  <c r="BH195"/>
  <c r="BG195"/>
  <c r="BE195"/>
  <c r="T195"/>
  <c r="R195"/>
  <c r="P195"/>
  <c r="BI189"/>
  <c r="BH189"/>
  <c r="BG189"/>
  <c r="BE189"/>
  <c r="T189"/>
  <c r="R189"/>
  <c r="P189"/>
  <c r="BI184"/>
  <c r="BH184"/>
  <c r="BG184"/>
  <c r="BE184"/>
  <c r="T184"/>
  <c r="R184"/>
  <c r="P184"/>
  <c r="BI180"/>
  <c r="BH180"/>
  <c r="BG180"/>
  <c r="BE180"/>
  <c r="T180"/>
  <c r="R180"/>
  <c r="P180"/>
  <c r="BI177"/>
  <c r="BH177"/>
  <c r="BG177"/>
  <c r="BE177"/>
  <c r="T177"/>
  <c r="R177"/>
  <c r="P177"/>
  <c r="BI174"/>
  <c r="BH174"/>
  <c r="BG174"/>
  <c r="BE174"/>
  <c r="T174"/>
  <c r="R174"/>
  <c r="P174"/>
  <c r="BI168"/>
  <c r="BH168"/>
  <c r="BG168"/>
  <c r="BE168"/>
  <c r="T168"/>
  <c r="R168"/>
  <c r="P168"/>
  <c r="BI163"/>
  <c r="BH163"/>
  <c r="BG163"/>
  <c r="BE163"/>
  <c r="T163"/>
  <c r="R163"/>
  <c r="P163"/>
  <c r="BI158"/>
  <c r="BH158"/>
  <c r="BG158"/>
  <c r="BE158"/>
  <c r="T158"/>
  <c r="R158"/>
  <c r="P158"/>
  <c r="BI153"/>
  <c r="BH153"/>
  <c r="BG153"/>
  <c r="BE153"/>
  <c r="T153"/>
  <c r="R153"/>
  <c r="P153"/>
  <c r="BI148"/>
  <c r="BH148"/>
  <c r="BG148"/>
  <c r="BE148"/>
  <c r="T148"/>
  <c r="R148"/>
  <c r="P148"/>
  <c r="BI144"/>
  <c r="BH144"/>
  <c r="BG144"/>
  <c r="BE144"/>
  <c r="T144"/>
  <c r="R144"/>
  <c r="P144"/>
  <c r="BI129"/>
  <c r="BH129"/>
  <c r="BG129"/>
  <c r="BE129"/>
  <c r="T129"/>
  <c r="R129"/>
  <c r="P129"/>
  <c r="BI115"/>
  <c r="BH115"/>
  <c r="BG115"/>
  <c r="BE115"/>
  <c r="T115"/>
  <c r="R115"/>
  <c r="P115"/>
  <c r="BI109"/>
  <c r="BH109"/>
  <c r="BG109"/>
  <c r="BE109"/>
  <c r="T109"/>
  <c r="R109"/>
  <c r="P109"/>
  <c r="BI103"/>
  <c r="BH103"/>
  <c r="BG103"/>
  <c r="BE103"/>
  <c r="T103"/>
  <c r="R103"/>
  <c r="P103"/>
  <c r="BI97"/>
  <c r="BH97"/>
  <c r="BG97"/>
  <c r="BE97"/>
  <c r="T97"/>
  <c r="R97"/>
  <c r="P97"/>
  <c r="BI93"/>
  <c r="BH93"/>
  <c r="BG93"/>
  <c r="BE93"/>
  <c r="T93"/>
  <c r="R93"/>
  <c r="P93"/>
  <c r="BI89"/>
  <c r="BH89"/>
  <c r="BG89"/>
  <c r="BE89"/>
  <c r="T89"/>
  <c r="R89"/>
  <c r="P89"/>
  <c r="F80"/>
  <c r="E78"/>
  <c r="F52"/>
  <c r="E50"/>
  <c r="J24"/>
  <c r="E24"/>
  <c r="J55"/>
  <c r="J23"/>
  <c r="J21"/>
  <c r="E21"/>
  <c r="J82"/>
  <c r="J20"/>
  <c r="J18"/>
  <c r="E18"/>
  <c r="F83"/>
  <c r="J17"/>
  <c r="J15"/>
  <c r="E15"/>
  <c r="F82"/>
  <c r="J14"/>
  <c r="J12"/>
  <c r="J52"/>
  <c r="E7"/>
  <c r="E76"/>
  <c i="2" r="J37"/>
  <c r="J36"/>
  <c i="1" r="AY55"/>
  <c i="2" r="J35"/>
  <c i="1" r="AX55"/>
  <c i="2" r="BI371"/>
  <c r="BH371"/>
  <c r="BG371"/>
  <c r="BE371"/>
  <c r="T371"/>
  <c r="R371"/>
  <c r="P371"/>
  <c r="BI367"/>
  <c r="BH367"/>
  <c r="BG367"/>
  <c r="BE367"/>
  <c r="T367"/>
  <c r="R367"/>
  <c r="P367"/>
  <c r="BI363"/>
  <c r="BH363"/>
  <c r="BG363"/>
  <c r="BE363"/>
  <c r="T363"/>
  <c r="R363"/>
  <c r="P363"/>
  <c r="BI359"/>
  <c r="BH359"/>
  <c r="BG359"/>
  <c r="BE359"/>
  <c r="T359"/>
  <c r="R359"/>
  <c r="P359"/>
  <c r="BI355"/>
  <c r="BH355"/>
  <c r="BG355"/>
  <c r="BE355"/>
  <c r="T355"/>
  <c r="R355"/>
  <c r="P355"/>
  <c r="BI351"/>
  <c r="BH351"/>
  <c r="BG351"/>
  <c r="BE351"/>
  <c r="T351"/>
  <c r="R351"/>
  <c r="P351"/>
  <c r="BI347"/>
  <c r="BH347"/>
  <c r="BG347"/>
  <c r="BE347"/>
  <c r="T347"/>
  <c r="R347"/>
  <c r="P347"/>
  <c r="BI343"/>
  <c r="BH343"/>
  <c r="BG343"/>
  <c r="BE343"/>
  <c r="T343"/>
  <c r="R343"/>
  <c r="P343"/>
  <c r="BI339"/>
  <c r="BH339"/>
  <c r="BG339"/>
  <c r="BE339"/>
  <c r="T339"/>
  <c r="R339"/>
  <c r="P339"/>
  <c r="BI335"/>
  <c r="BH335"/>
  <c r="BG335"/>
  <c r="BE335"/>
  <c r="T335"/>
  <c r="R335"/>
  <c r="P335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5"/>
  <c r="BH295"/>
  <c r="BG295"/>
  <c r="BE295"/>
  <c r="T295"/>
  <c r="R295"/>
  <c r="P295"/>
  <c r="BI291"/>
  <c r="BH291"/>
  <c r="BG291"/>
  <c r="BE291"/>
  <c r="T291"/>
  <c r="R291"/>
  <c r="P291"/>
  <c r="BI287"/>
  <c r="BH287"/>
  <c r="BG287"/>
  <c r="BE287"/>
  <c r="T287"/>
  <c r="R287"/>
  <c r="P287"/>
  <c r="BI283"/>
  <c r="BH283"/>
  <c r="BG283"/>
  <c r="BE283"/>
  <c r="T283"/>
  <c r="R283"/>
  <c r="P283"/>
  <c r="BI279"/>
  <c r="BH279"/>
  <c r="BG279"/>
  <c r="BE279"/>
  <c r="T279"/>
  <c r="R279"/>
  <c r="P279"/>
  <c r="BI275"/>
  <c r="BH275"/>
  <c r="BG275"/>
  <c r="BE275"/>
  <c r="T275"/>
  <c r="R275"/>
  <c r="P275"/>
  <c r="BI271"/>
  <c r="BH271"/>
  <c r="BG271"/>
  <c r="BE271"/>
  <c r="T271"/>
  <c r="R271"/>
  <c r="P271"/>
  <c r="BI267"/>
  <c r="BH267"/>
  <c r="BG267"/>
  <c r="BE267"/>
  <c r="T267"/>
  <c r="R267"/>
  <c r="P267"/>
  <c r="BI263"/>
  <c r="BH263"/>
  <c r="BG263"/>
  <c r="BE263"/>
  <c r="T263"/>
  <c r="R263"/>
  <c r="P263"/>
  <c r="BI259"/>
  <c r="BH259"/>
  <c r="BG259"/>
  <c r="BE259"/>
  <c r="T259"/>
  <c r="R259"/>
  <c r="P259"/>
  <c r="BI255"/>
  <c r="BH255"/>
  <c r="BG255"/>
  <c r="BE255"/>
  <c r="T255"/>
  <c r="R255"/>
  <c r="P255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39"/>
  <c r="BH239"/>
  <c r="BG239"/>
  <c r="BE239"/>
  <c r="T239"/>
  <c r="R239"/>
  <c r="P239"/>
  <c r="BI235"/>
  <c r="BH235"/>
  <c r="BG235"/>
  <c r="BE235"/>
  <c r="T235"/>
  <c r="R235"/>
  <c r="P235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3"/>
  <c r="BH193"/>
  <c r="BG193"/>
  <c r="BE193"/>
  <c r="T193"/>
  <c r="R193"/>
  <c r="P193"/>
  <c r="BI189"/>
  <c r="BH189"/>
  <c r="BG189"/>
  <c r="BE189"/>
  <c r="T189"/>
  <c r="R189"/>
  <c r="P189"/>
  <c r="BI185"/>
  <c r="BH185"/>
  <c r="BG185"/>
  <c r="BE185"/>
  <c r="T185"/>
  <c r="R185"/>
  <c r="P185"/>
  <c r="BI181"/>
  <c r="BH181"/>
  <c r="BG181"/>
  <c r="BE181"/>
  <c r="T181"/>
  <c r="R181"/>
  <c r="P181"/>
  <c r="BI177"/>
  <c r="BH177"/>
  <c r="BG177"/>
  <c r="BE177"/>
  <c r="T177"/>
  <c r="R177"/>
  <c r="P177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49"/>
  <c r="BH149"/>
  <c r="BG149"/>
  <c r="BE149"/>
  <c r="T149"/>
  <c r="R149"/>
  <c r="P149"/>
  <c r="BI145"/>
  <c r="BH145"/>
  <c r="BG145"/>
  <c r="BE145"/>
  <c r="T145"/>
  <c r="R145"/>
  <c r="P145"/>
  <c r="BI141"/>
  <c r="BH141"/>
  <c r="BG141"/>
  <c r="BE141"/>
  <c r="T141"/>
  <c r="R141"/>
  <c r="P141"/>
  <c r="BI137"/>
  <c r="BH137"/>
  <c r="BG137"/>
  <c r="BE137"/>
  <c r="T137"/>
  <c r="R137"/>
  <c r="P137"/>
  <c r="BI133"/>
  <c r="BH133"/>
  <c r="BG133"/>
  <c r="BE133"/>
  <c r="T133"/>
  <c r="R133"/>
  <c r="P133"/>
  <c r="BI129"/>
  <c r="BH129"/>
  <c r="BG129"/>
  <c r="BE129"/>
  <c r="T129"/>
  <c r="R129"/>
  <c r="P129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BI113"/>
  <c r="BH113"/>
  <c r="BG113"/>
  <c r="BE113"/>
  <c r="T113"/>
  <c r="R113"/>
  <c r="P113"/>
  <c r="BI108"/>
  <c r="BH108"/>
  <c r="BG108"/>
  <c r="BE108"/>
  <c r="T108"/>
  <c r="R108"/>
  <c r="P108"/>
  <c r="BI103"/>
  <c r="BH103"/>
  <c r="BG103"/>
  <c r="BE103"/>
  <c r="T103"/>
  <c r="R103"/>
  <c r="P103"/>
  <c r="BI99"/>
  <c r="BH99"/>
  <c r="BG99"/>
  <c r="BE99"/>
  <c r="T99"/>
  <c r="R99"/>
  <c r="P99"/>
  <c r="BI94"/>
  <c r="BH94"/>
  <c r="BG94"/>
  <c r="BE94"/>
  <c r="T94"/>
  <c r="R94"/>
  <c r="P94"/>
  <c r="BI90"/>
  <c r="BH90"/>
  <c r="BG90"/>
  <c r="BE90"/>
  <c r="T90"/>
  <c r="R90"/>
  <c r="P90"/>
  <c r="BI86"/>
  <c r="BH86"/>
  <c r="BG86"/>
  <c r="BE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4" r="BK304"/>
  <c i="2" r="J225"/>
  <c i="6" r="BK143"/>
  <c i="4" r="J107"/>
  <c i="5" r="J118"/>
  <c i="2" r="BK355"/>
  <c r="J235"/>
  <c i="3" r="J129"/>
  <c i="2" r="BK303"/>
  <c i="4" r="J134"/>
  <c r="J94"/>
  <c i="5" r="BK94"/>
  <c i="2" r="BK113"/>
  <c i="4" r="BK264"/>
  <c i="6" r="BK89"/>
  <c i="2" r="J359"/>
  <c r="BK327"/>
  <c i="4" r="BK226"/>
  <c i="2" r="J209"/>
  <c r="J351"/>
  <c i="3" r="J177"/>
  <c i="5" r="BK90"/>
  <c i="4" r="J320"/>
  <c r="J232"/>
  <c r="BK123"/>
  <c i="2" r="BK90"/>
  <c i="3" r="J195"/>
  <c i="4" r="J175"/>
  <c i="2" r="BK339"/>
  <c i="4" r="J242"/>
  <c r="BK179"/>
  <c i="2" r="J189"/>
  <c r="BK153"/>
  <c i="3" r="BK163"/>
  <c i="4" r="J144"/>
  <c i="6" r="BK115"/>
  <c i="3" r="BK158"/>
  <c i="2" r="BK271"/>
  <c i="6" r="J128"/>
  <c i="2" r="J279"/>
  <c i="4" r="J151"/>
  <c i="7" r="BK89"/>
  <c i="2" r="J197"/>
  <c r="J291"/>
  <c i="4" r="J218"/>
  <c i="2" r="BK117"/>
  <c i="4" r="J168"/>
  <c i="6" r="BK85"/>
  <c i="2" r="J33"/>
  <c r="J347"/>
  <c r="BK221"/>
  <c i="4" r="BK210"/>
  <c i="2" r="J323"/>
  <c i="3" r="BK200"/>
  <c i="4" r="BK232"/>
  <c i="2" r="J133"/>
  <c i="4" r="BK295"/>
  <c i="5" r="J160"/>
  <c i="3" r="J144"/>
  <c i="4" r="J192"/>
  <c i="6" r="J95"/>
  <c i="3" r="J109"/>
  <c i="2" r="J169"/>
  <c i="5" r="J146"/>
  <c i="2" r="BK86"/>
  <c i="4" r="J295"/>
  <c r="J155"/>
  <c i="2" r="J247"/>
  <c i="3" r="J103"/>
  <c i="6" r="BK128"/>
  <c i="3" r="BK168"/>
  <c i="2" r="J267"/>
  <c i="4" r="BK220"/>
  <c i="5" r="J139"/>
  <c i="2" r="J231"/>
  <c i="4" r="BK271"/>
  <c r="BK218"/>
  <c i="6" r="J113"/>
  <c i="2" r="BK279"/>
  <c r="J243"/>
  <c i="3" r="J168"/>
  <c i="2" r="BK235"/>
  <c r="J193"/>
  <c r="J99"/>
  <c i="4" r="J98"/>
  <c i="7" r="BK91"/>
  <c i="3" r="J89"/>
  <c i="6" r="J33"/>
  <c i="5" r="BK156"/>
  <c r="J90"/>
  <c i="2" r="BK141"/>
  <c i="4" r="BK330"/>
  <c r="J264"/>
  <c i="2" r="J117"/>
  <c i="3" r="BK189"/>
  <c i="4" r="J268"/>
  <c i="6" r="J143"/>
  <c i="2" r="BK239"/>
  <c i="3" r="J115"/>
  <c i="4" r="J111"/>
  <c i="5" r="BK87"/>
  <c r="J116"/>
  <c r="J104"/>
  <c i="7" r="J89"/>
  <c i="2" r="BK173"/>
  <c i="4" r="J271"/>
  <c i="6" r="J85"/>
  <c i="2" r="J181"/>
  <c r="J161"/>
  <c i="3" r="J180"/>
  <c i="2" r="BK121"/>
  <c r="BK185"/>
  <c i="3" r="BK153"/>
  <c i="4" r="J248"/>
  <c i="5" r="BK116"/>
  <c i="7" r="J91"/>
  <c i="3" r="BK144"/>
  <c i="4" r="J236"/>
  <c i="3" r="J158"/>
  <c i="7" r="J95"/>
  <c i="2" r="J205"/>
  <c i="3" r="J93"/>
  <c i="4" r="J123"/>
  <c r="J214"/>
  <c i="2" r="J303"/>
  <c r="BK213"/>
  <c r="BK165"/>
  <c i="4" r="BK245"/>
  <c i="2" r="BK137"/>
  <c r="J121"/>
  <c i="3" r="BK195"/>
  <c i="4" r="BK301"/>
  <c i="7" r="J85"/>
  <c i="3" r="J97"/>
  <c i="4" r="J196"/>
  <c i="2" r="BK359"/>
  <c i="4" r="J182"/>
  <c r="J327"/>
  <c i="7" r="J104"/>
  <c i="4" r="J292"/>
  <c i="5" r="J127"/>
  <c i="2" r="J315"/>
  <c r="BK267"/>
  <c i="3" r="BK93"/>
  <c i="6" r="J117"/>
  <c i="2" r="BK363"/>
  <c r="J137"/>
  <c i="4" r="BK248"/>
  <c r="BK214"/>
  <c i="3" r="BK148"/>
  <c i="4" r="BK252"/>
  <c i="6" r="J109"/>
  <c i="4" r="BK268"/>
  <c i="2" r="J173"/>
  <c i="4" r="BK189"/>
  <c i="2" r="J90"/>
  <c i="3" r="J184"/>
  <c i="6" r="BK91"/>
  <c i="3" r="J153"/>
  <c i="4" r="BK144"/>
  <c i="5" r="J108"/>
  <c i="3" r="J189"/>
  <c i="4" r="J172"/>
  <c i="5" r="BK104"/>
  <c i="2" r="BK323"/>
  <c i="4" r="BK94"/>
  <c i="2" r="BK157"/>
  <c r="BK371"/>
  <c i="4" r="BK320"/>
  <c i="6" r="J115"/>
  <c i="2" r="J201"/>
  <c r="J331"/>
  <c i="6" r="J141"/>
  <c i="3" r="BK212"/>
  <c i="4" r="BK316"/>
  <c i="2" r="F36"/>
  <c i="3" r="BK174"/>
  <c i="2" r="J113"/>
  <c i="4" r="J283"/>
  <c i="5" r="BK146"/>
  <c i="2" r="BK223"/>
  <c i="5" r="J112"/>
  <c i="2" r="J223"/>
  <c r="F33"/>
  <c i="3" r="BK103"/>
  <c i="2" r="BK251"/>
  <c r="J287"/>
  <c r="BK283"/>
  <c i="4" r="BK134"/>
  <c i="6" r="J137"/>
  <c i="2" r="BK145"/>
  <c i="4" r="J148"/>
  <c i="6" r="BK133"/>
  <c i="2" r="BK307"/>
  <c r="BK149"/>
  <c i="4" r="J230"/>
  <c i="2" r="J153"/>
  <c r="BK94"/>
  <c i="5" r="J156"/>
  <c i="4" r="BK175"/>
  <c i="2" r="J311"/>
  <c i="4" r="BK283"/>
  <c i="5" r="J132"/>
  <c i="2" r="J217"/>
  <c r="BK311"/>
  <c i="6" r="BK121"/>
  <c i="2" r="J145"/>
  <c i="4" r="BK107"/>
  <c i="2" r="J229"/>
  <c i="4" r="J261"/>
  <c i="6" r="BK141"/>
  <c i="2" r="J103"/>
  <c i="4" r="BK111"/>
  <c i="2" r="BK205"/>
  <c r="J125"/>
  <c i="5" r="BK160"/>
  <c i="2" r="BK331"/>
  <c r="BK231"/>
  <c i="4" r="BK102"/>
  <c r="BK151"/>
  <c i="6" r="BK137"/>
  <c i="4" r="J255"/>
  <c i="3" r="J203"/>
  <c i="2" r="J299"/>
  <c i="4" r="BK224"/>
  <c i="6" r="J133"/>
  <c i="4" r="J301"/>
  <c i="2" r="BK335"/>
  <c r="J263"/>
  <c i="4" r="J189"/>
  <c i="2" r="BK263"/>
  <c r="J335"/>
  <c i="4" r="BK186"/>
  <c i="2" r="BK347"/>
  <c r="BK343"/>
  <c r="BK275"/>
  <c i="5" r="J94"/>
  <c i="2" r="J295"/>
  <c r="J371"/>
  <c r="J255"/>
  <c i="4" r="J323"/>
  <c i="7" r="J87"/>
  <c i="3" r="BK89"/>
  <c i="2" r="J271"/>
  <c i="4" r="BK242"/>
  <c i="5" r="BK112"/>
  <c i="7" r="BK85"/>
  <c i="4" r="BK148"/>
  <c i="2" r="J275"/>
  <c r="BK229"/>
  <c i="4" r="BK323"/>
  <c i="7" r="BK87"/>
  <c i="3" r="J200"/>
  <c i="4" r="BK182"/>
  <c r="BK130"/>
  <c i="2" r="F37"/>
  <c i="5" r="BK118"/>
  <c r="J125"/>
  <c i="2" r="J339"/>
  <c r="BK247"/>
  <c i="4" r="BK261"/>
  <c i="5" r="BK129"/>
  <c i="2" r="BK225"/>
  <c i="3" r="J212"/>
  <c i="4" r="BK236"/>
  <c i="5" r="J87"/>
  <c i="2" r="BK287"/>
  <c r="BK315"/>
  <c i="3" r="J148"/>
  <c i="4" r="BK313"/>
  <c i="5" r="BK108"/>
  <c i="2" r="J177"/>
  <c i="6" r="BK113"/>
  <c i="4" r="J102"/>
  <c i="7" r="J100"/>
  <c i="4" r="BK168"/>
  <c i="6" r="J125"/>
  <c i="2" r="J283"/>
  <c i="4" r="BK98"/>
  <c i="5" r="BK127"/>
  <c i="6" r="J135"/>
  <c i="2" r="J129"/>
  <c i="3" r="J217"/>
  <c i="4" r="BK274"/>
  <c i="6" r="J89"/>
  <c i="2" r="J165"/>
  <c r="J251"/>
  <c i="4" r="BK192"/>
  <c r="J274"/>
  <c i="5" r="BK132"/>
  <c i="2" r="J94"/>
  <c i="4" r="J139"/>
  <c i="2" r="BK169"/>
  <c r="BK299"/>
  <c i="3" r="BK180"/>
  <c i="5" r="J129"/>
  <c i="2" r="BK133"/>
  <c i="4" r="J252"/>
  <c i="7" r="BK95"/>
  <c i="2" r="BK181"/>
  <c r="BK103"/>
  <c i="4" r="J130"/>
  <c i="2" r="J157"/>
  <c i="4" r="BK292"/>
  <c i="2" r="J86"/>
  <c i="4" r="J179"/>
  <c i="5" r="BK139"/>
  <c i="7" r="BK104"/>
  <c i="4" r="J126"/>
  <c r="J245"/>
  <c i="3" r="BK129"/>
  <c i="5" r="BK135"/>
  <c i="2" r="BK259"/>
  <c i="3" r="BK97"/>
  <c i="6" r="J130"/>
  <c i="2" r="BK319"/>
  <c i="4" r="J226"/>
  <c r="BK196"/>
  <c i="2" r="J355"/>
  <c r="J259"/>
  <c i="4" r="J304"/>
  <c i="7" r="BK100"/>
  <c i="3" r="BK115"/>
  <c i="2" r="BK125"/>
  <c r="J185"/>
  <c i="4" r="BK139"/>
  <c i="6" r="BK125"/>
  <c i="2" r="J319"/>
  <c i="3" r="BK203"/>
  <c i="4" r="J330"/>
  <c i="2" r="J363"/>
  <c i="4" r="J186"/>
  <c i="2" r="BK161"/>
  <c i="4" r="J224"/>
  <c i="6" r="BK107"/>
  <c i="4" r="J316"/>
  <c i="6" r="BK98"/>
  <c i="2" r="BK243"/>
  <c i="3" r="BK217"/>
  <c i="6" r="BK130"/>
  <c i="2" r="BK255"/>
  <c r="BK193"/>
  <c i="4" r="BK230"/>
  <c i="6" r="BK95"/>
  <c i="3" r="BK184"/>
  <c i="6" r="BK109"/>
  <c i="2" r="J221"/>
  <c i="6" r="J91"/>
  <c i="4" r="J159"/>
  <c i="2" r="BK367"/>
  <c r="BK129"/>
  <c i="5" r="J164"/>
  <c i="2" r="J213"/>
  <c i="3" r="J163"/>
  <c i="4" r="BK155"/>
  <c i="2" r="J343"/>
  <c r="J239"/>
  <c i="4" r="J210"/>
  <c i="5" r="BK150"/>
  <c i="2" r="BK351"/>
  <c i="4" r="BK159"/>
  <c i="6" r="BK135"/>
  <c i="2" r="BK197"/>
  <c i="4" r="J199"/>
  <c r="BK199"/>
  <c i="2" r="BK99"/>
  <c r="BK217"/>
  <c i="5" r="BK164"/>
  <c i="2" r="BK295"/>
  <c r="J307"/>
  <c i="3" r="BK177"/>
  <c i="4" r="J313"/>
  <c i="6" r="BK117"/>
  <c i="3" r="BK109"/>
  <c i="6" r="J121"/>
  <c i="5" r="J135"/>
  <c i="1" r="AS54"/>
  <c i="4" r="BK327"/>
  <c i="2" r="BK201"/>
  <c i="6" r="J98"/>
  <c i="2" r="BK108"/>
  <c i="4" r="BK172"/>
  <c i="6" r="J107"/>
  <c i="2" r="J108"/>
  <c i="3" r="J174"/>
  <c i="6" r="J101"/>
  <c i="2" r="BK177"/>
  <c i="6" r="BK101"/>
  <c i="4" r="BK126"/>
  <c r="J220"/>
  <c i="2" r="BK291"/>
  <c r="J327"/>
  <c r="J141"/>
  <c r="BK189"/>
  <c i="5" r="J150"/>
  <c i="2" r="J149"/>
  <c r="J367"/>
  <c r="BK209"/>
  <c i="4" r="BK255"/>
  <c i="5" r="BK125"/>
  <c i="2" r="F35"/>
  <c l="1" r="P98"/>
  <c i="3" r="R88"/>
  <c r="T173"/>
  <c i="4" r="T106"/>
  <c r="T143"/>
  <c r="BK213"/>
  <c r="J213"/>
  <c r="J68"/>
  <c r="BK326"/>
  <c r="J326"/>
  <c r="J71"/>
  <c i="3" r="T188"/>
  <c i="4" r="R106"/>
  <c r="P185"/>
  <c r="BK235"/>
  <c r="J235"/>
  <c r="J69"/>
  <c i="5" r="P86"/>
  <c r="BK138"/>
  <c r="J138"/>
  <c r="J64"/>
  <c i="2" r="BK107"/>
  <c r="J107"/>
  <c r="J63"/>
  <c i="3" r="BK173"/>
  <c r="J173"/>
  <c r="J62"/>
  <c r="P199"/>
  <c i="4" r="R143"/>
  <c r="T267"/>
  <c i="5" r="BK86"/>
  <c r="J86"/>
  <c r="J61"/>
  <c r="P93"/>
  <c i="6" r="BK84"/>
  <c r="J84"/>
  <c r="J61"/>
  <c i="2" r="T85"/>
  <c i="3" r="R188"/>
  <c i="5" r="T111"/>
  <c i="6" r="R84"/>
  <c i="3" r="P88"/>
  <c r="R173"/>
  <c i="4" r="P93"/>
  <c r="T185"/>
  <c i="5" r="R111"/>
  <c i="2" r="R85"/>
  <c r="T107"/>
  <c i="3" r="BK199"/>
  <c r="J199"/>
  <c r="J65"/>
  <c i="4" r="BK154"/>
  <c r="J154"/>
  <c r="J66"/>
  <c r="T235"/>
  <c i="6" r="T84"/>
  <c i="2" r="R98"/>
  <c i="4" r="P106"/>
  <c r="BK185"/>
  <c r="J185"/>
  <c r="J67"/>
  <c r="P213"/>
  <c r="R326"/>
  <c i="6" r="T124"/>
  <c i="2" r="BK85"/>
  <c i="4" r="T93"/>
  <c r="T92"/>
  <c r="P143"/>
  <c r="BK267"/>
  <c r="J267"/>
  <c r="J70"/>
  <c i="5" r="R86"/>
  <c r="P138"/>
  <c i="6" r="P124"/>
  <c i="2" r="P107"/>
  <c i="3" r="R199"/>
  <c i="4" r="R93"/>
  <c r="R92"/>
  <c r="BK143"/>
  <c r="R267"/>
  <c i="5" r="BK93"/>
  <c r="J93"/>
  <c r="J62"/>
  <c r="T138"/>
  <c i="6" r="BK124"/>
  <c r="J124"/>
  <c r="J62"/>
  <c i="3" r="P188"/>
  <c r="P187"/>
  <c i="4" r="P154"/>
  <c r="R213"/>
  <c r="P326"/>
  <c i="5" r="T86"/>
  <c r="R138"/>
  <c i="7" r="BK84"/>
  <c i="2" r="T98"/>
  <c i="4" r="BK106"/>
  <c r="J106"/>
  <c r="J62"/>
  <c r="P267"/>
  <c i="5" r="P111"/>
  <c i="4" r="R154"/>
  <c r="P235"/>
  <c i="5" r="T93"/>
  <c r="T85"/>
  <c r="T84"/>
  <c i="6" r="R124"/>
  <c i="7" r="P84"/>
  <c i="2" r="P85"/>
  <c r="P84"/>
  <c i="4" r="BK93"/>
  <c r="J93"/>
  <c r="J61"/>
  <c r="R185"/>
  <c r="R235"/>
  <c i="5" r="R93"/>
  <c i="2" r="BK98"/>
  <c r="J98"/>
  <c r="J62"/>
  <c i="3" r="BK88"/>
  <c r="J88"/>
  <c r="J61"/>
  <c r="P173"/>
  <c r="BK188"/>
  <c i="4" r="T154"/>
  <c r="T213"/>
  <c r="T326"/>
  <c i="5" r="BK111"/>
  <c r="J111"/>
  <c r="J63"/>
  <c i="6" r="P84"/>
  <c r="P83"/>
  <c r="P82"/>
  <c i="1" r="AU59"/>
  <c i="7" r="T84"/>
  <c r="P99"/>
  <c r="P93"/>
  <c i="2" r="R107"/>
  <c i="3" r="T88"/>
  <c r="T87"/>
  <c r="T199"/>
  <c i="7" r="R84"/>
  <c r="BK99"/>
  <c r="J99"/>
  <c r="J63"/>
  <c r="R99"/>
  <c r="R93"/>
  <c r="T99"/>
  <c r="T93"/>
  <c i="4" r="BK138"/>
  <c r="J138"/>
  <c r="J63"/>
  <c i="3" r="BK216"/>
  <c r="J216"/>
  <c r="J66"/>
  <c i="7" r="BK94"/>
  <c r="BK93"/>
  <c r="J93"/>
  <c r="J61"/>
  <c r="J55"/>
  <c r="F79"/>
  <c r="F55"/>
  <c r="BF89"/>
  <c i="6" r="BK83"/>
  <c r="BK82"/>
  <c r="J82"/>
  <c i="7" r="E48"/>
  <c r="J77"/>
  <c r="J54"/>
  <c r="BF95"/>
  <c r="BF104"/>
  <c r="BF91"/>
  <c r="BF85"/>
  <c r="BF100"/>
  <c r="BF87"/>
  <c i="6" r="F55"/>
  <c r="J54"/>
  <c i="5" r="BK85"/>
  <c r="J85"/>
  <c r="J60"/>
  <c i="6" r="E72"/>
  <c r="J79"/>
  <c r="J52"/>
  <c r="F78"/>
  <c r="BF89"/>
  <c r="BF91"/>
  <c r="BF98"/>
  <c r="BF101"/>
  <c r="BF107"/>
  <c r="BF109"/>
  <c r="BF115"/>
  <c r="BF121"/>
  <c r="BF130"/>
  <c r="BF137"/>
  <c r="BF141"/>
  <c r="BF85"/>
  <c r="BF95"/>
  <c r="BF113"/>
  <c r="BF117"/>
  <c r="BF143"/>
  <c r="BF125"/>
  <c r="BF128"/>
  <c r="BF133"/>
  <c r="BF135"/>
  <c i="1" r="AV59"/>
  <c i="5" r="F81"/>
  <c i="4" r="J143"/>
  <c r="J65"/>
  <c i="5" r="BF94"/>
  <c r="BF108"/>
  <c r="J54"/>
  <c r="F80"/>
  <c r="BF87"/>
  <c r="J81"/>
  <c r="E48"/>
  <c r="J52"/>
  <c i="4" r="BK92"/>
  <c r="J92"/>
  <c r="J60"/>
  <c i="5" r="BF112"/>
  <c r="BF116"/>
  <c r="BF156"/>
  <c r="BF104"/>
  <c r="BF118"/>
  <c r="BF125"/>
  <c r="BF132"/>
  <c r="BF139"/>
  <c r="BF160"/>
  <c r="BF90"/>
  <c r="BF127"/>
  <c r="BF129"/>
  <c r="BF135"/>
  <c r="BF146"/>
  <c r="BF150"/>
  <c r="BF164"/>
  <c i="4" r="J87"/>
  <c r="BF107"/>
  <c r="BF192"/>
  <c r="BF232"/>
  <c r="BF130"/>
  <c r="BF168"/>
  <c r="BF210"/>
  <c r="BF242"/>
  <c r="BF102"/>
  <c r="BF111"/>
  <c r="BF148"/>
  <c r="BF189"/>
  <c r="BF196"/>
  <c r="BF320"/>
  <c r="J85"/>
  <c r="BF94"/>
  <c r="BF126"/>
  <c r="BF236"/>
  <c r="BF248"/>
  <c r="F54"/>
  <c r="BF186"/>
  <c r="BF199"/>
  <c r="BF283"/>
  <c i="3" r="BK87"/>
  <c r="J87"/>
  <c r="J60"/>
  <c r="J188"/>
  <c r="J64"/>
  <c i="4" r="BF144"/>
  <c r="BF159"/>
  <c r="BF323"/>
  <c r="F55"/>
  <c r="J88"/>
  <c r="E81"/>
  <c r="BF151"/>
  <c r="BF182"/>
  <c r="BF214"/>
  <c r="BF224"/>
  <c r="BF301"/>
  <c r="BF292"/>
  <c r="BF304"/>
  <c r="BF327"/>
  <c r="BF98"/>
  <c r="BF123"/>
  <c r="BF134"/>
  <c r="BF172"/>
  <c r="BF230"/>
  <c r="BF255"/>
  <c r="BF330"/>
  <c r="BF226"/>
  <c r="BF268"/>
  <c r="BF139"/>
  <c r="BF245"/>
  <c r="BF271"/>
  <c r="BF155"/>
  <c r="BF179"/>
  <c r="BF220"/>
  <c r="BF264"/>
  <c r="BF313"/>
  <c r="BF175"/>
  <c r="BF261"/>
  <c r="BF274"/>
  <c r="BF218"/>
  <c r="BF252"/>
  <c r="BF295"/>
  <c r="BF316"/>
  <c i="3" r="F54"/>
  <c r="BF148"/>
  <c r="J54"/>
  <c r="J83"/>
  <c r="BF93"/>
  <c r="E48"/>
  <c r="J80"/>
  <c r="F55"/>
  <c r="BF109"/>
  <c r="BF174"/>
  <c r="BF144"/>
  <c r="BF97"/>
  <c r="BF115"/>
  <c r="BF168"/>
  <c i="2" r="J85"/>
  <c r="J61"/>
  <c i="3" r="BF89"/>
  <c r="BF163"/>
  <c r="BF129"/>
  <c r="BF153"/>
  <c r="BF103"/>
  <c r="BF177"/>
  <c r="BF184"/>
  <c r="BF203"/>
  <c r="BF189"/>
  <c r="BF195"/>
  <c r="BF212"/>
  <c r="BF158"/>
  <c r="BF180"/>
  <c r="BF200"/>
  <c r="BF217"/>
  <c i="2" r="E48"/>
  <c r="J54"/>
  <c r="BF113"/>
  <c r="BF137"/>
  <c r="BF149"/>
  <c r="BF153"/>
  <c r="BF177"/>
  <c r="BF181"/>
  <c r="BF239"/>
  <c r="BF251"/>
  <c r="BF263"/>
  <c r="BF267"/>
  <c r="BF275"/>
  <c r="BF287"/>
  <c r="BF291"/>
  <c r="BF295"/>
  <c r="BF307"/>
  <c r="BF315"/>
  <c r="BF323"/>
  <c r="BF331"/>
  <c r="BF335"/>
  <c r="BF339"/>
  <c r="BF367"/>
  <c r="F54"/>
  <c r="BF141"/>
  <c r="BF145"/>
  <c r="BF201"/>
  <c r="BF221"/>
  <c r="BF355"/>
  <c r="J80"/>
  <c r="BF86"/>
  <c r="BF90"/>
  <c r="BF99"/>
  <c r="BF103"/>
  <c r="BF129"/>
  <c r="BF165"/>
  <c r="BF235"/>
  <c r="BF243"/>
  <c r="BF247"/>
  <c r="BF255"/>
  <c r="BF259"/>
  <c r="BF271"/>
  <c r="BF283"/>
  <c r="F55"/>
  <c r="BF117"/>
  <c r="BF173"/>
  <c r="BF193"/>
  <c r="BF197"/>
  <c r="BF205"/>
  <c r="BF303"/>
  <c r="BF311"/>
  <c r="BF319"/>
  <c r="BF327"/>
  <c r="BF363"/>
  <c i="1" r="AV55"/>
  <c i="2" r="BF351"/>
  <c r="BF359"/>
  <c r="BF371"/>
  <c i="1" r="BC55"/>
  <c r="AZ55"/>
  <c i="2" r="BF108"/>
  <c r="BF121"/>
  <c r="BF125"/>
  <c r="BF157"/>
  <c r="BF161"/>
  <c r="BF189"/>
  <c r="BF209"/>
  <c r="BF213"/>
  <c r="BF279"/>
  <c r="BF299"/>
  <c r="BF347"/>
  <c i="1" r="BB55"/>
  <c i="2" r="J52"/>
  <c r="BF94"/>
  <c r="BF133"/>
  <c r="BF169"/>
  <c r="BF185"/>
  <c r="BF217"/>
  <c r="BF223"/>
  <c r="BF225"/>
  <c r="BF229"/>
  <c r="BF231"/>
  <c r="BF343"/>
  <c i="1" r="BD55"/>
  <c i="6" r="F33"/>
  <c i="1" r="AZ59"/>
  <c i="4" r="F35"/>
  <c i="1" r="BB57"/>
  <c i="5" r="F35"/>
  <c i="1" r="BB58"/>
  <c i="4" r="F37"/>
  <c i="1" r="BD57"/>
  <c i="7" r="J33"/>
  <c i="1" r="AV60"/>
  <c i="6" r="F36"/>
  <c i="1" r="BC59"/>
  <c i="7" r="F37"/>
  <c i="1" r="BD60"/>
  <c i="6" r="F37"/>
  <c i="1" r="BD59"/>
  <c i="3" r="J33"/>
  <c i="1" r="AV56"/>
  <c i="3" r="F35"/>
  <c i="1" r="BB56"/>
  <c i="7" r="F33"/>
  <c i="1" r="AZ60"/>
  <c i="6" r="F35"/>
  <c i="1" r="BB59"/>
  <c i="5" r="J33"/>
  <c i="1" r="AV58"/>
  <c i="4" r="F36"/>
  <c i="1" r="BC57"/>
  <c i="3" r="F33"/>
  <c i="1" r="AZ56"/>
  <c i="7" r="F35"/>
  <c i="1" r="BB60"/>
  <c i="6" r="J30"/>
  <c i="3" r="F36"/>
  <c i="1" r="BC56"/>
  <c i="4" r="J33"/>
  <c i="1" r="AV57"/>
  <c i="5" r="F36"/>
  <c i="1" r="BC58"/>
  <c i="7" r="F36"/>
  <c i="1" r="BC60"/>
  <c i="4" r="F33"/>
  <c i="1" r="AZ57"/>
  <c i="3" r="F37"/>
  <c i="1" r="BD56"/>
  <c i="5" r="F33"/>
  <c i="1" r="AZ58"/>
  <c i="5" r="F37"/>
  <c i="1" r="BD58"/>
  <c i="2" l="1" r="R84"/>
  <c i="7" r="P83"/>
  <c i="1" r="AU60"/>
  <c i="7" r="R83"/>
  <c i="4" r="BK142"/>
  <c r="J142"/>
  <c r="J64"/>
  <c i="6" r="T83"/>
  <c r="T82"/>
  <c i="7" r="BK83"/>
  <c r="J83"/>
  <c r="J59"/>
  <c i="2" r="R83"/>
  <c i="3" r="BK187"/>
  <c r="J187"/>
  <c r="J63"/>
  <c i="2" r="BK84"/>
  <c r="J84"/>
  <c r="J60"/>
  <c r="P83"/>
  <c i="1" r="AU55"/>
  <c i="3" r="P87"/>
  <c r="P86"/>
  <c i="1" r="AU56"/>
  <c i="4" r="P142"/>
  <c i="6" r="R83"/>
  <c r="R82"/>
  <c i="3" r="R187"/>
  <c i="7" r="T83"/>
  <c i="4" r="P92"/>
  <c i="2" r="T84"/>
  <c r="T83"/>
  <c i="5" r="P85"/>
  <c r="P84"/>
  <c i="1" r="AU58"/>
  <c i="4" r="R142"/>
  <c r="R91"/>
  <c i="3" r="R87"/>
  <c r="R86"/>
  <c i="5" r="R85"/>
  <c r="R84"/>
  <c i="3" r="T187"/>
  <c r="T86"/>
  <c i="4" r="T142"/>
  <c r="T91"/>
  <c i="7" r="J84"/>
  <c r="J60"/>
  <c r="J94"/>
  <c r="J62"/>
  <c i="1" r="AG59"/>
  <c i="6" r="J59"/>
  <c r="J83"/>
  <c r="J60"/>
  <c i="5" r="BK84"/>
  <c r="J84"/>
  <c i="4" r="BK91"/>
  <c r="J91"/>
  <c i="3" r="BK86"/>
  <c r="J86"/>
  <c r="J30"/>
  <c i="1" r="AG56"/>
  <c r="BC54"/>
  <c r="W32"/>
  <c r="AZ54"/>
  <c r="AV54"/>
  <c r="AK29"/>
  <c r="BD54"/>
  <c r="W33"/>
  <c i="5" r="J34"/>
  <c i="1" r="AW58"/>
  <c r="AT58"/>
  <c r="BB54"/>
  <c r="AX54"/>
  <c i="5" r="F34"/>
  <c i="1" r="BA58"/>
  <c i="4" r="F34"/>
  <c i="1" r="BA57"/>
  <c i="7" r="J34"/>
  <c i="1" r="AW60"/>
  <c r="AT60"/>
  <c i="2" r="J34"/>
  <c i="1" r="AW55"/>
  <c r="AT55"/>
  <c i="2" r="F34"/>
  <c i="1" r="BA55"/>
  <c i="7" r="F34"/>
  <c i="1" r="BA60"/>
  <c i="6" r="F34"/>
  <c i="1" r="BA59"/>
  <c i="3" r="J34"/>
  <c i="1" r="AW56"/>
  <c r="AT56"/>
  <c i="3" r="F34"/>
  <c i="1" r="BA56"/>
  <c i="4" r="J30"/>
  <c i="1" r="AG57"/>
  <c i="5" r="J30"/>
  <c i="1" r="AG58"/>
  <c i="6" r="J34"/>
  <c i="1" r="AW59"/>
  <c r="AT59"/>
  <c r="AN59"/>
  <c i="4" r="J34"/>
  <c i="1" r="AW57"/>
  <c r="AT57"/>
  <c i="4" l="1" r="P91"/>
  <c i="1" r="AU57"/>
  <c i="2" r="BK83"/>
  <c r="J83"/>
  <c r="J59"/>
  <c i="1" r="AN58"/>
  <c i="5" r="J59"/>
  <c i="6" r="J39"/>
  <c i="1" r="AN57"/>
  <c i="4" r="J59"/>
  <c i="5" r="J39"/>
  <c i="1" r="AN56"/>
  <c i="4" r="J39"/>
  <c i="3" r="J59"/>
  <c r="J39"/>
  <c i="1" r="BA54"/>
  <c r="AW54"/>
  <c r="AK30"/>
  <c i="7" r="J30"/>
  <c i="1" r="AG60"/>
  <c r="AY54"/>
  <c r="AU54"/>
  <c r="W29"/>
  <c r="W31"/>
  <c i="7" l="1" r="J39"/>
  <c i="1" r="AN60"/>
  <c r="AT54"/>
  <c r="W30"/>
  <c i="2" r="J30"/>
  <c i="1" r="AG55"/>
  <c r="AN55"/>
  <c i="2" l="1" r="J39"/>
  <c i="1"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<sst xmlns="http://schemas.openxmlformats.org/spreadsheetml/2006/main">
  <si>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</si>
  <si>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</si>
  <si>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</si>
  <si>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</si>
  <si>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</si>
  <si>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{7995833a-56d1-48be-83fa-8e7aa13f43e7}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</si>
  <si>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</si>
  <si>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</si>
  <si>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</si>
  <si>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</si>
  <si>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</si>
  <si>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</si>
  <si>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</si>
  <si>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</si>
  <si>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</si>
  <si>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</si>
  <si>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</si>
  <si>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Oprava  bytu výpravní budovy Stařeč č. p. 143</t>
  </si>
  <si>
    <t>KSO:</t>
  </si>
  <si>
    <t/>
  </si>
  <si>
    <t>CC-CZ:</t>
  </si>
  <si>
    <t>Místo:</t>
  </si>
  <si>
    <t xml:space="preserve"> </t>
  </si>
  <si>
    <t>Datum:</t>
  </si>
  <si>
    <t>28. 8. 2024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</si>
  <si>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</si>
  <si>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</si>
  <si>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</si>
  <si>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</si>
  <si>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</si>
  <si>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</si>
  <si>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</si>
  <si>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</si>
  <si>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</si>
  <si>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</si>
  <si>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</si>
  <si>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</si>
  <si>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</si>
  <si>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</si>
  <si>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</si>
  <si>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</si>
  <si>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</si>
  <si>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</si>
  <si>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</si>
  <si>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</si>
  <si>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</si>
  <si>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</si>
  <si>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</si>
  <si>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</si>
  <si>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</si>
  <si>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</si>
  <si>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</si>
  <si>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</si>
  <si>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</si>
  <si>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</si>
  <si>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</si>
  <si>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</si>
  <si>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</si>
  <si>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</si>
  <si>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</si>
  <si>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</si>
  <si>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</si>
  <si>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</si>
  <si>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</si>
  <si>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</si>
  <si>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</si>
  <si>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</si>
  <si>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</si>
  <si>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</si>
  <si>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</si>
  <si>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</si>
  <si>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</si>
  <si>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</si>
  <si>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</si>
  <si>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</si>
  <si>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elektroinstalace</t>
  </si>
  <si>
    <t>STA</t>
  </si>
  <si>
    <t>1</t>
  </si>
  <si>
    <t>{0e9ffc54-5c13-4292-9b72-0884bfc7c1e1}</t>
  </si>
  <si>
    <t>SO021</t>
  </si>
  <si>
    <t>demontáže</t>
  </si>
  <si>
    <t>{68cd5bdb-080d-4796-8572-e1d5a3c6e4cc}</t>
  </si>
  <si>
    <t>SO022</t>
  </si>
  <si>
    <t>ASŘ</t>
  </si>
  <si>
    <t>{84053605-7d5d-4b76-ac3d-3ee5899092b9}</t>
  </si>
  <si>
    <t>SO023</t>
  </si>
  <si>
    <t>UT</t>
  </si>
  <si>
    <t>{dd0b1949-d103-4166-968e-ec4b4b00f5bb}</t>
  </si>
  <si>
    <t>SO024</t>
  </si>
  <si>
    <t>VZT</t>
  </si>
  <si>
    <t>{2aecaf0c-6e51-4865-9be4-79e04e8749e4}</t>
  </si>
  <si>
    <t>VRN</t>
  </si>
  <si>
    <t>{0196ba7c-2f6c-459d-b208-625da8d05781}</t>
  </si>
  <si>
    <t>KRYCÍ LIST SOUPISU PRACÍ</t>
  </si>
  <si>
    <t>Objekt:</t>
  </si>
  <si>
    <t>SO01 -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</si>
  <si>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</si>
  <si>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</si>
  <si>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</si>
  <si>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</si>
  <si>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</si>
  <si>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</si>
  <si>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</si>
  <si>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</si>
  <si>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</si>
  <si>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</si>
  <si>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</si>
  <si>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</si>
  <si>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</si>
  <si>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</si>
  <si>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</si>
  <si>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</si>
  <si>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</si>
  <si>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</si>
  <si>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</si>
  <si>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</si>
  <si>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</si>
  <si>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</si>
  <si>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</si>
  <si>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</si>
  <si>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</si>
  <si>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</si>
  <si>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</si>
  <si>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K</t>
  </si>
  <si>
    <t>7491271010</t>
  </si>
  <si>
    <t>Demontáže elektroinstalace stávající elektroinstalace</t>
  </si>
  <si>
    <t>m2</t>
  </si>
  <si>
    <t>Sborník UOŽI 01 2024</t>
  </si>
  <si>
    <t>512</t>
  </si>
  <si>
    <t>-273655033</t>
  </si>
  <si>
    <t>PP</t>
  </si>
  <si>
    <t>Demontáže elektroinstalace stávající elektroinstalace - kabely, svítidla, vypínače, zásuvky, krabice apod.</t>
  </si>
  <si>
    <t>VV</t>
  </si>
  <si>
    <t>15 "viz. přílohy PD"</t>
  </si>
  <si>
    <t>Součet</t>
  </si>
  <si>
    <t>4</t>
  </si>
  <si>
    <t>7494271010</t>
  </si>
  <si>
    <t>Demontáž rozvaděčů rozvodnice nn</t>
  </si>
  <si>
    <t>kus</t>
  </si>
  <si>
    <t>-81825212</t>
  </si>
  <si>
    <t>Demontáž rozvaděčů rozvodnice nn - včetně demontáže přívodních, vývodových kabelů, rámu apod., včetně nakládky rozvaděče na určený prostředek</t>
  </si>
  <si>
    <t>4 "viz. přílohy PD"</t>
  </si>
  <si>
    <t>3</t>
  </si>
  <si>
    <t>7494371055</t>
  </si>
  <si>
    <t>Demontáž zařízení drobného zařízení z rozvaděče nn (signálky, svorky apod.)</t>
  </si>
  <si>
    <t>1017185418</t>
  </si>
  <si>
    <t>Demontáž zařízení drobného zařízení z rozvaděče nn (signálky, svorky apod.) - stávajícího z rozvaděče nn včetně odpojení přívodních kabelů nebo pasů a nakládky na určený prostředek</t>
  </si>
  <si>
    <t>8 "viz. příloha 5. PD"</t>
  </si>
  <si>
    <t>784</t>
  </si>
  <si>
    <t>Dokončovací práce - malby a tapety</t>
  </si>
  <si>
    <t>M</t>
  </si>
  <si>
    <t>7491400810</t>
  </si>
  <si>
    <t>Kabelové rošty a žlaby Elektroinstalační lišty a kabelové žlaby Kanál PK 110x70 D parapetní dutý 3m</t>
  </si>
  <si>
    <t>32</t>
  </si>
  <si>
    <t>16</t>
  </si>
  <si>
    <t>-686737156</t>
  </si>
  <si>
    <t>3 "viz. příloha 3. PD"</t>
  </si>
  <si>
    <t>5</t>
  </si>
  <si>
    <t>7491251025</t>
  </si>
  <si>
    <t>Montáž lišt elektroinstalačních, kabelových žlabů z PVC-U jednokomorových zaklapávacích rozměru 100/100 - 100/150 mm</t>
  </si>
  <si>
    <t>m</t>
  </si>
  <si>
    <t>2020978240</t>
  </si>
  <si>
    <t>Montáž lišt elektroinstalačních, kabelových žlabů z PVC-U jednokomorových zaklapávacích rozměru 100/100 - 100/150 mm - na konstrukci, omítku apod. včetně spojek, ohybů, rohů, bez krabic</t>
  </si>
  <si>
    <t>OST</t>
  </si>
  <si>
    <t>Ostatní</t>
  </si>
  <si>
    <t>6</t>
  </si>
  <si>
    <t>741372021</t>
  </si>
  <si>
    <t>Montáž svítidlo LED interiérové přisazené nástěnné hranaté nebo kruhové do 0,09 m2 se zapojením vodičů</t>
  </si>
  <si>
    <t>CS ÚRS 2024 02</t>
  </si>
  <si>
    <t>-1953029282</t>
  </si>
  <si>
    <t>Montáž svítidel s integrovaným zdrojem LED se zapojením vodičů interiérových přisazených nástěnných hranatých nebo kruhových, plochy do 0,09 m2</t>
  </si>
  <si>
    <t>Online PSC</t>
  </si>
  <si>
    <t>https://podminky.urs.cz/item/CS_URS_2024_02/741372021</t>
  </si>
  <si>
    <t>14+1 "viz. příloha 4. PD"</t>
  </si>
  <si>
    <t>7</t>
  </si>
  <si>
    <t>7491205961</t>
  </si>
  <si>
    <t>Elektroinstalační materiál Svítidla LED kruhové IP64 Svítidlo LED kruhové mechanicky odolné s elektronickým předřadníkem, IP64, příkon 10-15 W, průměr 208 mm (např. Clumber3)</t>
  </si>
  <si>
    <t>1447620703</t>
  </si>
  <si>
    <t>1 "viz. příloha 4. PD"</t>
  </si>
  <si>
    <t>8</t>
  </si>
  <si>
    <t>7491205967</t>
  </si>
  <si>
    <t>Elektroinstalační materiál Svítidla LED kruhové IP64 Svítidlo LED kruhové mechanicky odolné s elektronickým předřadníkem, IP64, příkon 10-20 W, průměr 370 mm (např. Clumber2)</t>
  </si>
  <si>
    <t>1241216968</t>
  </si>
  <si>
    <t>14 "viz. příloha 4. PD"</t>
  </si>
  <si>
    <t>9</t>
  </si>
  <si>
    <t>7491252010</t>
  </si>
  <si>
    <t>Montáž krabic elektroinstalačních, rozvodek - bez zapojení krabice přístrojové</t>
  </si>
  <si>
    <t>-601900314</t>
  </si>
  <si>
    <t>Montáž krabic elektroinstalačních, rozvodek - bez zapojení krabice přístrojové - včetně zhotovení otvoru</t>
  </si>
  <si>
    <t>58 "viz. přílohy 3., 4. PD"</t>
  </si>
  <si>
    <t>10</t>
  </si>
  <si>
    <t>7491201110</t>
  </si>
  <si>
    <t>Elektroinstalační materiál Elektroinstalační krabice a rozvodky Bez zapojení Krabice KP 67x67 přístrojová</t>
  </si>
  <si>
    <t>-390415344</t>
  </si>
  <si>
    <t>11</t>
  </si>
  <si>
    <t>7491252020</t>
  </si>
  <si>
    <t>Montáž krabic elektroinstalačních, rozvodek - bez zapojení krabice odbočné s víčkem a svorkovnicí</t>
  </si>
  <si>
    <t>1223040730</t>
  </si>
  <si>
    <t>Montáž krabic elektroinstalačních, rozvodek - bez zapojení krabice odbočné s víčkem a svorkovnicí - včetně zhotovení otvoru</t>
  </si>
  <si>
    <t>23 "viz. přílohy 3., 4. PD"</t>
  </si>
  <si>
    <t>7491201160</t>
  </si>
  <si>
    <t>Elektroinstalační materiál Elektroinstalační krabice a rozvodky Bez zapojení Krabice KO 97/5 kruhová odb.</t>
  </si>
  <si>
    <t>-88698788</t>
  </si>
  <si>
    <t>13</t>
  </si>
  <si>
    <t>7491201260</t>
  </si>
  <si>
    <t>Elektroinstalační materiál Elektroinstalační krabice a rozvodky Bez zapojení Víčko z PH KO 97</t>
  </si>
  <si>
    <t>-1073735474</t>
  </si>
  <si>
    <t>14</t>
  </si>
  <si>
    <t>7491253010</t>
  </si>
  <si>
    <t>Montáž přístrojů spínacích instalačních kolébkových velkoplošných vypínačů jednopolových řaz.1, 250 V/10 A, IP20 vč.ovl.krytu a rámečku</t>
  </si>
  <si>
    <t>-813870312</t>
  </si>
  <si>
    <t>Montáž přístrojů spínacích instalačních kolébkových velkoplošných vypínačů jednopolových řaz.1, 250 V/10 A, IP20 vč.ovl.krytu a rámečku - včetně zapojení a osazení</t>
  </si>
  <si>
    <t>5 "viz. příloha 4. PD"</t>
  </si>
  <si>
    <t>15</t>
  </si>
  <si>
    <t>7491201570</t>
  </si>
  <si>
    <t>Elektroinstalační materiál Spínací přístroje instalační Spínač jednopólový, řazení 1, IP20</t>
  </si>
  <si>
    <t>1056203868</t>
  </si>
  <si>
    <t>7491253030</t>
  </si>
  <si>
    <t>Montáž přístrojů spínacích instalačních kolébkových velkoplošných přepínačů schodišťových řaz.7, 250 V/10A, IP20, vč.ovl.krytu a rámečku</t>
  </si>
  <si>
    <t>275344955</t>
  </si>
  <si>
    <t>Montáž přístrojů spínacích instalačních kolébkových velkoplošných přepínačů schodišťových řaz.7, 250 V/10A, IP20, vč.ovl.krytu a rámečku - včetně zapojení a osazení</t>
  </si>
  <si>
    <t>15 "viz. příloha 4. PD"</t>
  </si>
  <si>
    <t>17</t>
  </si>
  <si>
    <t>7491201760</t>
  </si>
  <si>
    <t>Elektroinstalační materiál Spínací přístroje instalační Přepínáč křížový, řazení 7, IP20</t>
  </si>
  <si>
    <t>-1053739357</t>
  </si>
  <si>
    <t>18</t>
  </si>
  <si>
    <t>7491202550</t>
  </si>
  <si>
    <t>Elektroinstalační materiál Spínací přístroje instalační Kryt spínače jednoduchý, IP20</t>
  </si>
  <si>
    <t>1350016391</t>
  </si>
  <si>
    <t>5+15 "viz. příloha 4. PD"</t>
  </si>
  <si>
    <t>19</t>
  </si>
  <si>
    <t>7491254010</t>
  </si>
  <si>
    <t>Montáž zásuvek instalačních domovních 10/16 A, 250 V, IP20 bez přepěťové ochrany nebo se zabudovanou přepěťovou ochranou jednoduchých nebo dvojitých</t>
  </si>
  <si>
    <t>1185136556</t>
  </si>
  <si>
    <t>Montáž zásuvek instalačních domovních 10/16 A, 250 V, IP20 bez přepěťové ochrany nebo se zabudovanou přepěťovou ochranou jednoduchých nebo dvojitých - včetně zapojení a osazení</t>
  </si>
  <si>
    <t>36+2 "viz. přloha 3. PD"</t>
  </si>
  <si>
    <t>20</t>
  </si>
  <si>
    <t>7491205440</t>
  </si>
  <si>
    <t>Elektroinstalační materiál Zásuvky instalační Zásuvka jednonásobná s ochranným kolíkem, s clonkami, bezšroubé svorky, IP40</t>
  </si>
  <si>
    <t>-1841061132</t>
  </si>
  <si>
    <t>36 "viz. příloha 3. PD"</t>
  </si>
  <si>
    <t>7491204710</t>
  </si>
  <si>
    <t>Elektroinstalační materiál Zásuvky instalační Zásuvka dvojnásobná s ochranou proti přepětí</t>
  </si>
  <si>
    <t>-1609143000</t>
  </si>
  <si>
    <t>2 "viz. příloha 3. PD"</t>
  </si>
  <si>
    <t>22</t>
  </si>
  <si>
    <t>7491555050</t>
  </si>
  <si>
    <t>Montáž svítidel základních instalačních kompaktních s krytem s 1 zdrojem do 1x26 W, IP20</t>
  </si>
  <si>
    <t>-1316131634</t>
  </si>
  <si>
    <t>Montáž svítidel základních instalačních kompaktních s krytem s 1 zdrojem do 1x26 W, IP20 - včetně zapojení a osazení, s klasickým nebo elektronickým předřadníkem, včetně montáže zářivky</t>
  </si>
  <si>
    <t>23</t>
  </si>
  <si>
    <t>7491205739</t>
  </si>
  <si>
    <t>Elektroinstalační materiál Svítidla LED IP66 Svítidlo LED s elektronickým předřadníkem, polykarbonát, IP66, příkon do 35 W, délka 670 mm (např. Extra)</t>
  </si>
  <si>
    <t>-394693634</t>
  </si>
  <si>
    <t>24</t>
  </si>
  <si>
    <t>7492553010</t>
  </si>
  <si>
    <t>Montáž kabelů 2- a 3-žílových Cu do 16 mm2</t>
  </si>
  <si>
    <t>-834080618</t>
  </si>
  <si>
    <t>Montáž kabelů 2- a 3-žílových Cu do 16 mm2 - uložení do země, chráničky, na rošty, pod omítku apod.</t>
  </si>
  <si>
    <t>358+50+196 "viz. přílohy 3., 4., 9. PD"</t>
  </si>
  <si>
    <t>25</t>
  </si>
  <si>
    <t>7492501770</t>
  </si>
  <si>
    <t>Kabely, vodiče, šňůry Cu - nn Kabel silový 2 a 3-žílový Cu, plastová izolace CYKY 3J2,5 (3Cx 2,5)</t>
  </si>
  <si>
    <t>-41984937</t>
  </si>
  <si>
    <t>358 "viz. přílohy 3., 4., 9. PD"</t>
  </si>
  <si>
    <t>26</t>
  </si>
  <si>
    <t>7492501740</t>
  </si>
  <si>
    <t>Kabely, vodiče, šňůry Cu - nn Kabel silový 2 a 3-žílový Cu, plastová izolace CYKY 3O1,5 (3Ax1,5)</t>
  </si>
  <si>
    <t>-2076868191</t>
  </si>
  <si>
    <t>50 "viz. přílohy 3., 4., 9. PD"</t>
  </si>
  <si>
    <t>27</t>
  </si>
  <si>
    <t>7492501760</t>
  </si>
  <si>
    <t>Kabely, vodiče, šňůry Cu - nn Kabel silový 2 a 3-žílový Cu, plastová izolace CYKY 3J1,5 (3Cx 1,5)</t>
  </si>
  <si>
    <t>667675055</t>
  </si>
  <si>
    <t>196 "viz. přílohy 3., 4., 9. PD"</t>
  </si>
  <si>
    <t>28</t>
  </si>
  <si>
    <t>7492554010</t>
  </si>
  <si>
    <t>Montáž kabelů 4- a 5-žílových Cu do 16 mm2</t>
  </si>
  <si>
    <t>1551901357</t>
  </si>
  <si>
    <t>Montáž kabelů 4- a 5-žílových Cu do 16 mm2 - uložení do země, chráničky, na rošty, pod omítku apod.</t>
  </si>
  <si>
    <t>22 "viz. přílohy 3., 9. PD"</t>
  </si>
  <si>
    <t>29</t>
  </si>
  <si>
    <t>7492502060</t>
  </si>
  <si>
    <t>Kabely, vodiče, šňůry Cu - nn Kabel silový 4 a 5-žílový Cu, plastová izolace CYKY 5J2,5 (5Cx2,5)</t>
  </si>
  <si>
    <t>-1486199167</t>
  </si>
  <si>
    <t>30</t>
  </si>
  <si>
    <t>7492554012</t>
  </si>
  <si>
    <t>Montáž kabelů 4- a 5-žílových Cu do 25 mm2</t>
  </si>
  <si>
    <t>-666517264</t>
  </si>
  <si>
    <t>Montáž kabelů 4- a 5-žílových Cu do 25 mm2 - uložení do země, chráničky, na rošty, pod omítku apod.</t>
  </si>
  <si>
    <t>11+25 "viz. přílohy 3., 9. PD"</t>
  </si>
  <si>
    <t>31</t>
  </si>
  <si>
    <t>7492501880</t>
  </si>
  <si>
    <t>Kabely, vodiče, šňůry Cu - nn Kabel silový 4 a 5-žílový Cu, plastová izolace CYKY 4J16 (4Bx16)</t>
  </si>
  <si>
    <t>930893140</t>
  </si>
  <si>
    <t>11 "viz. přílohy 3., 9. PD"</t>
  </si>
  <si>
    <t>7492501900</t>
  </si>
  <si>
    <t>Kabely, vodiče, šňůry Cu - nn Kabel silový 4 a 5-žílový Cu, plastová izolace CYKY 4J25 (4Bx25)</t>
  </si>
  <si>
    <t>-1860986388</t>
  </si>
  <si>
    <t>25 "viz. přílohy 3., 9. PD"</t>
  </si>
  <si>
    <t>33</t>
  </si>
  <si>
    <t>7492751020</t>
  </si>
  <si>
    <t>Montáž ukončení kabelů nn v rozvaděči nebo na přístroji izolovaných s označením 2 - 5-ti žílových do 2,5 mm2</t>
  </si>
  <si>
    <t>1900019242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</si>
  <si>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</si>
  <si>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202 "viz. přílohy 3., 4., 9. PD"</t>
  </si>
  <si>
    <t>34</t>
  </si>
  <si>
    <t>7492700130</t>
  </si>
  <si>
    <t>Ukončení vodičů a kabelů Nn Lisovací dutinky izolované 1,5-8mm, sada 100 ks</t>
  </si>
  <si>
    <t>844343292</t>
  </si>
  <si>
    <t>35</t>
  </si>
  <si>
    <t>7492700150</t>
  </si>
  <si>
    <t>Ukončení vodičů a kabelů Nn Lisovací dutinky izolované 2,5-8mm, sada 100 ks</t>
  </si>
  <si>
    <t>398452456</t>
  </si>
  <si>
    <t>36</t>
  </si>
  <si>
    <t>7492751022</t>
  </si>
  <si>
    <t>Montáž ukončení kabelů nn v rozvaděči nebo na přístroji izolovaných s označením 2 - 5-ti žílových do 25 mm2</t>
  </si>
  <si>
    <t>459594161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</si>
  <si>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</si>
  <si>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4 "viz. přílohy 3., 4., 9. PD"</t>
  </si>
  <si>
    <t>37</t>
  </si>
  <si>
    <t>7492700200</t>
  </si>
  <si>
    <t>Ukončení vodičů a kabelů Nn Lisovací dutinky izolované 25-16mm, sada 100 ks</t>
  </si>
  <si>
    <t>-642550223</t>
  </si>
  <si>
    <t>38</t>
  </si>
  <si>
    <t>7494151010</t>
  </si>
  <si>
    <t>Montáž modulárních rozvodnic min. IP 30, počet modulů do 72</t>
  </si>
  <si>
    <t>289943617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</si>
  <si>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</si>
  <si>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1+1 "viz. přílohy 3., 4., 6., 8. PD"</t>
  </si>
  <si>
    <t>39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</si>
  <si>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</si>
  <si>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</si>
  <si>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947613310</t>
  </si>
  <si>
    <t>1 "viz. příloha 6. PD"</t>
  </si>
  <si>
    <t>40</t>
  </si>
  <si>
    <t>7493500080</t>
  </si>
  <si>
    <t>Dálkové ovládání úsekových odpojovačů ( DOÚO ) Svorkovnicové skříně plastová do venkovního prostředí do 40 svorek</t>
  </si>
  <si>
    <t>103682968</t>
  </si>
  <si>
    <t>1 "viz. příloha 8. PD"</t>
  </si>
  <si>
    <t>41</t>
  </si>
  <si>
    <t>7494151012</t>
  </si>
  <si>
    <t>Montáž modulárních rozvodnic min. IP 30, počet modulů přes 72 do 144</t>
  </si>
  <si>
    <t>950278829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</si>
  <si>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</si>
  <si>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1+1 "viz. přílohy 3., 4., 5., 7. PD"</t>
  </si>
  <si>
    <t>42</t>
  </si>
  <si>
    <t>7494000586</t>
  </si>
  <si>
    <t>Rozvodnicové a rozváděčové skříně Distri Rozvodnicové skříně Nástěnné (IP43) pro nástěnnou montáž, jednokřídlé, neprůhledné dveře vnitřní V x Š 757 x 510, řad 5, rozteč 150 mm, modulů v řadě 24, ocel-plech</t>
  </si>
  <si>
    <t>-1126249813</t>
  </si>
  <si>
    <t>1 "viz. příloha 7. PD"</t>
  </si>
  <si>
    <t>43</t>
  </si>
  <si>
    <t>35711044</t>
  </si>
  <si>
    <t>rozvodnice zapuštěná, plné dveře plechové, IP30, 60 modulárních jednotek vč. N/pE</t>
  </si>
  <si>
    <t>-962175133</t>
  </si>
  <si>
    <t>1 "viz. příloha 5. PD"</t>
  </si>
  <si>
    <t>44</t>
  </si>
  <si>
    <t>7494351010</t>
  </si>
  <si>
    <t>Montáž jističů (do 10 kA) jednopólových do 20 A</t>
  </si>
  <si>
    <t>709400663</t>
  </si>
  <si>
    <t>1+2 "viz. přílohy 6., 7. PD"</t>
  </si>
  <si>
    <t>45</t>
  </si>
  <si>
    <t>7494003128</t>
  </si>
  <si>
    <t>Modulární přístroje Jističe do 80 A; 10 kA 1-pólové In 16 A, Ue AC 230 V / DC 72 V, charakteristika B, 1pól, Icn 10 kA</t>
  </si>
  <si>
    <t>-653177825</t>
  </si>
  <si>
    <t>46</t>
  </si>
  <si>
    <t>7494003122</t>
  </si>
  <si>
    <t>Modulární přístroje Jističe do 80 A; 10 kA 1-pólové In 6 A, Ue AC 230 V / DC 72 V, charakteristika B, 1pól, Icn 10 kA</t>
  </si>
  <si>
    <t>-1494554442</t>
  </si>
  <si>
    <t>2 "viz. příloha 7. PD"</t>
  </si>
  <si>
    <t>47</t>
  </si>
  <si>
    <t>7494351030</t>
  </si>
  <si>
    <t>Montáž jističů (do 10 kA) třípólových do 20 A</t>
  </si>
  <si>
    <t>-2125109074</t>
  </si>
  <si>
    <t>2+2 "viz. přílohy 6., 7. PD"</t>
  </si>
  <si>
    <t>48</t>
  </si>
  <si>
    <t>7494003386</t>
  </si>
  <si>
    <t>Modulární přístroje Jističe do 80 A; 10 kA 3-pólové In 16 A, Ue AC 230/400 V / DC 216 V, charakteristika B, 3pól, Icn 10 kA</t>
  </si>
  <si>
    <t>-1161989933</t>
  </si>
  <si>
    <t>49</t>
  </si>
  <si>
    <t>7494003388</t>
  </si>
  <si>
    <t>Modulární přístroje Jističe do 80 A; 10 kA 3-pólové In 20 A, Ue AC 230/400 V / DC 216 V, charakteristika B, 3pól, Icn 10 kA</t>
  </si>
  <si>
    <t>-873339273</t>
  </si>
  <si>
    <t>2 "viz. příloha 6. PD"</t>
  </si>
  <si>
    <t>50</t>
  </si>
  <si>
    <t>7494351032</t>
  </si>
  <si>
    <t>Montáž jističů (do 10 kA) třípólových přes 20 do 63 A</t>
  </si>
  <si>
    <t>872296507</t>
  </si>
  <si>
    <t>4 "viz. příloha 5. PD"</t>
  </si>
  <si>
    <t>51</t>
  </si>
  <si>
    <t>7494003390</t>
  </si>
  <si>
    <t>Modulární přístroje Jističe do 80 A; 10 kA 3-pólové In 25 A, Ue AC 230/400 V / DC 216 V, charakteristika B, 3pól, Icn 10 kA</t>
  </si>
  <si>
    <t>1152889916</t>
  </si>
  <si>
    <t>52</t>
  </si>
  <si>
    <t>7494450520</t>
  </si>
  <si>
    <t>Montáž proudových chráničů dvoupólových s nadproudovou ochranou (10 kA)</t>
  </si>
  <si>
    <t>1971027984</t>
  </si>
  <si>
    <t>Montáž proudových chráničů dvoupólových s nadproudovou ochranou (10 kA) - do skříně nebo rozvaděče</t>
  </si>
  <si>
    <t>3+14 "viz. příloha 7. PD"</t>
  </si>
  <si>
    <t>53</t>
  </si>
  <si>
    <t>7494004024</t>
  </si>
  <si>
    <t>Modulární přístroje Proudové chrániče Proudové chrániče s nadproudovou ochranou 10 kA typ A In 10 A, Ue AC 230 V, charakteristika B, Idn 30 mA, 1+N-pól, Icn 10 kA, typ A</t>
  </si>
  <si>
    <t>-78635614</t>
  </si>
  <si>
    <t>3 "viz. příloha 7. PD"</t>
  </si>
  <si>
    <t>54</t>
  </si>
  <si>
    <t>7494004026</t>
  </si>
  <si>
    <t>Modulární přístroje Proudové chrániče Proudové chrániče s nadproudovou ochranou 10 kA typ A In 16 A, Ue AC 230 V, charakteristika B, Idn 30 mA, 1+N-pól, Icn 10 kA, typ A</t>
  </si>
  <si>
    <t>-363925376</t>
  </si>
  <si>
    <t>14 "viz. příloha 7. PD"</t>
  </si>
  <si>
    <t>55</t>
  </si>
  <si>
    <t>7494453015</t>
  </si>
  <si>
    <t>Montáž pojistkových odpínačů pro válcové pojistky včetně montáže pojistek do 63 A třípólový</t>
  </si>
  <si>
    <t>663168322</t>
  </si>
  <si>
    <t>Montáž pojistkových odpínačů pro válcové pojistky včetně montáže pojistek do 63 A třípólový - do skříně nebo rozvaděče</t>
  </si>
  <si>
    <t>1+1 "viz. přílohy 6., 7. PD"</t>
  </si>
  <si>
    <t>56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</si>
  <si>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</si>
  <si>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</si>
  <si>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-231480386</t>
  </si>
  <si>
    <t>57</t>
  </si>
  <si>
    <t>7494008264</t>
  </si>
  <si>
    <t>Pojistkové systémy Výkonové pojistkové vložky Válcové pojistkové vložky In 32A, Un AC 690 V / DC 250 V, velikost 14×51, gG - charakteristika pro všeobecné použití, Cd/Pb free</t>
  </si>
  <si>
    <t>1370800196</t>
  </si>
  <si>
    <t>3+3 "viz. přílohy 6., 7. PD"</t>
  </si>
  <si>
    <t>58</t>
  </si>
  <si>
    <t>7494551022</t>
  </si>
  <si>
    <t>Montáž vačkových silových spínačů - vypínačů třípólových nebo čtyřpólových do 63 A - vypínač 0-1</t>
  </si>
  <si>
    <t>1831593121</t>
  </si>
  <si>
    <t>59</t>
  </si>
  <si>
    <t>7494004522</t>
  </si>
  <si>
    <t>Modulární přístroje Ostatní přístroje -modulární přístroje Vypínače In 40 A, Ue AC 250/440 V, 3pól</t>
  </si>
  <si>
    <t>1142917402</t>
  </si>
  <si>
    <t>60</t>
  </si>
  <si>
    <t>7494658012</t>
  </si>
  <si>
    <t>Montáž elektroměrů trojfázových</t>
  </si>
  <si>
    <t>-1540469814</t>
  </si>
  <si>
    <t>Montáž elektroměrů trojfázových - do rozvaděče nebo skříně</t>
  </si>
  <si>
    <t>2+4 "viz. přílohy 5., 6. PD"</t>
  </si>
  <si>
    <t>61</t>
  </si>
  <si>
    <t>7494010346</t>
  </si>
  <si>
    <t>Přístroje pro spínání a ovládání Měřící přístroje, elektroměry Elektroměry ED310.DR.14Z302-00, 3 x 230/400 V, 0,2-63 A</t>
  </si>
  <si>
    <t>1555049819</t>
  </si>
  <si>
    <t>62</t>
  </si>
  <si>
    <t>38982002</t>
  </si>
  <si>
    <t>elektroměr 3-fázový 100A digitální</t>
  </si>
  <si>
    <t>-503826816</t>
  </si>
  <si>
    <t>63</t>
  </si>
  <si>
    <t>7494753010</t>
  </si>
  <si>
    <t>Montáž svodičů přepětí pro sítě nn - typ 2 (třída C) pro třífázové sítě</t>
  </si>
  <si>
    <t>1446176876</t>
  </si>
  <si>
    <t>Montáž svodičů přepětí pro sítě nn - typ 2 (třída C) pro třífázové sítě - do rozvaděče nebo skříně</t>
  </si>
  <si>
    <t>64</t>
  </si>
  <si>
    <t>7494004126</t>
  </si>
  <si>
    <t>Modulární přístroje Přepěťové ochrany Svodiče přepětí typ 2, Imax 40 kA, Uc AC 350 V, výměnné moduly, varistor, jiskřiště, 3+N-pól</t>
  </si>
  <si>
    <t>-763723389</t>
  </si>
  <si>
    <t>65</t>
  </si>
  <si>
    <t>7494004124</t>
  </si>
  <si>
    <t>Modulární přístroje Přepěťové ochrany Svodiče přepětí typ 2, Imax 40 kA, Uc AC 350 V, výměnné moduly, se signalizací, varistor, 3pól</t>
  </si>
  <si>
    <t>-1518822823</t>
  </si>
  <si>
    <t>66</t>
  </si>
  <si>
    <t>7494756014</t>
  </si>
  <si>
    <t>Montáž svornic řadových nn včetně upevnění a štítku pro Cu/Al vodiče do 6 mm2</t>
  </si>
  <si>
    <t>-2069031561</t>
  </si>
  <si>
    <t>Montáž svornic řadových nn včetně upevnění a štítku pro Cu/Al vodiče do 6 mm2 - do rozvaděče nebo skříně</t>
  </si>
  <si>
    <t>1+36 "viz. přílohy 6., 7. PD"</t>
  </si>
  <si>
    <t>67</t>
  </si>
  <si>
    <t>7494010378</t>
  </si>
  <si>
    <t>Přístroje pro spínání a ovládání Svornice a pomocný materiál Svornice Svorka RSA 4 A (RSA4) řadová bílá</t>
  </si>
  <si>
    <t>401635544</t>
  </si>
  <si>
    <t>68</t>
  </si>
  <si>
    <t>7494756016</t>
  </si>
  <si>
    <t>Montáž svornic řadových nn včetně upevnění a štítku pro Cu/Al vodiče do 16 mm2</t>
  </si>
  <si>
    <t>-1998546212</t>
  </si>
  <si>
    <t>Montáž svornic řadových nn včetně upevnění a štítku pro Cu/Al vodiče do 16 mm2 - do rozvaděče nebo skříně</t>
  </si>
  <si>
    <t>9+3+4 "viz. přílohy 6., 7., 8. PD"</t>
  </si>
  <si>
    <t>69</t>
  </si>
  <si>
    <t>7494010420</t>
  </si>
  <si>
    <t>Přístroje pro spínání a ovládání Svornice a pomocný materiál Svornice Svorka RSA 16 A řadová bílá</t>
  </si>
  <si>
    <t>-660930831</t>
  </si>
  <si>
    <t>70</t>
  </si>
  <si>
    <t>7494756018</t>
  </si>
  <si>
    <t>Montáž svornic řadových nn včetně upevnění a štítku pro Cu/Al vodiče do 50 mm2</t>
  </si>
  <si>
    <t>1932391991</t>
  </si>
  <si>
    <t>Montáž svornic řadových nn včetně upevnění a štítku pro Cu/Al vodiče do 50 mm2 - do rozvaděče nebo skříně</t>
  </si>
  <si>
    <t>24 "viz. příloha 5. PD"</t>
  </si>
  <si>
    <t>71</t>
  </si>
  <si>
    <t>7494010432</t>
  </si>
  <si>
    <t>Přístroje pro spínání a ovládání Svornice a pomocný materiál Svornice Svorka RSA 35 A řadová bílá</t>
  </si>
  <si>
    <t>1899201887</t>
  </si>
  <si>
    <t>72</t>
  </si>
  <si>
    <t>7494758020</t>
  </si>
  <si>
    <t>Montáž ostatních zařízení rozvaděčů nn označovací štítek</t>
  </si>
  <si>
    <t>-350103510</t>
  </si>
  <si>
    <t>Montáž ostatních zařízení rozvaděčů nn označovací štítek - do rozvaděče nebo skříně</t>
  </si>
  <si>
    <t>25 "viz. přílohy 5., 6., 7., 8., 9. PD"</t>
  </si>
  <si>
    <t>73</t>
  </si>
  <si>
    <t>7492400460</t>
  </si>
  <si>
    <t>Kabely, vodiče - vn Kabely nad 22kV Označovací štítek na kabel (100 ks)</t>
  </si>
  <si>
    <t>sada</t>
  </si>
  <si>
    <t>-1955382843</t>
  </si>
  <si>
    <t>SO021 - demontáže</t>
  </si>
  <si>
    <t>HSV - Práce a dodávky HSV</t>
  </si>
  <si>
    <t xml:space="preserve">    9 - Ostatní konstrukce a práce, bourání</t>
  </si>
  <si>
    <t xml:space="preserve">    997 - Přesun sutě</t>
  </si>
  <si>
    <t xml:space="preserve">    762 - Konstrukce tesařské</t>
  </si>
  <si>
    <t xml:space="preserve">    776 - Podlahy povlakové</t>
  </si>
  <si>
    <t xml:space="preserve">    795 - Lokální vytápění</t>
  </si>
  <si>
    <t>HSV</t>
  </si>
  <si>
    <t>Práce a dodávky HSV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</si>
  <si>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</si>
  <si>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</si>
  <si>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</si>
  <si>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</si>
  <si>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2012910472</t>
  </si>
  <si>
    <t>Hydraulická zvedací plošina včetně obsluhy instalovaná na automobilovém podvozku, výšky zdvihu do 18 m</t>
  </si>
  <si>
    <t>https://podminky.urs.cz/item/CS_URS_2024_02/945421110</t>
  </si>
  <si>
    <t>1,197+1,56+0,5"jádrové vrty VZT"</t>
  </si>
  <si>
    <t>964011221</t>
  </si>
  <si>
    <t>Vybourání ŽB překladů prefabrikovaných dl do 3 m hmotnosti do 75 kg/m</t>
  </si>
  <si>
    <t>m3</t>
  </si>
  <si>
    <t>1683022067</t>
  </si>
  <si>
    <t>Vybourání železobetonových prefabrikovaných překladů uložených ve zdivu, délky do 3 m, hmotnosti do 75 kg/m</t>
  </si>
  <si>
    <t>https://podminky.urs.cz/item/CS_URS_2024_02/964011221</t>
  </si>
  <si>
    <t>2*3*0,2*0,175</t>
  </si>
  <si>
    <t>965082933</t>
  </si>
  <si>
    <t>Odstranění násypů pod podlahami tl do 200 mm pl přes 2 m2</t>
  </si>
  <si>
    <t>-1386224009</t>
  </si>
  <si>
    <t>Odstranění násypu pod podlahami nebo ochranného násypu na střechách tl. do 200 mm, plochy přes 2 m2</t>
  </si>
  <si>
    <t>https://podminky.urs.cz/item/CS_URS_2024_02/965082933</t>
  </si>
  <si>
    <t>6,2*0,75*0,15"VZT potrubí"</t>
  </si>
  <si>
    <t>1,5*1,5*0,04"pod dlažbu"</t>
  </si>
  <si>
    <t>968072245</t>
  </si>
  <si>
    <t>Vybourání kovových rámů oken jednoduchých včetně křídel pl do 2 m2</t>
  </si>
  <si>
    <t>-1697837776</t>
  </si>
  <si>
    <t>Vybourání kovových rámů oken s křídly, dveřních zárubní, vrat, stěn, ostění nebo obkladů okenních rámů s křídly jednoduchých, plochy do 2 m2</t>
  </si>
  <si>
    <t>https://podminky.urs.cz/item/CS_URS_2024_02/968072245</t>
  </si>
  <si>
    <t>0,9*1,97"O1 původní"</t>
  </si>
  <si>
    <t>0,85*2,05"O2 původní"</t>
  </si>
  <si>
    <t>971033651</t>
  </si>
  <si>
    <t>Vybourání otvorů ve zdivu cihelném pl do 4 m2 na MVC nebo MV tl do 600 mm</t>
  </si>
  <si>
    <t>-2923888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</si>
  <si>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</si>
  <si>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https://podminky.urs.cz/item/CS_URS_2024_02/971033651</t>
  </si>
  <si>
    <t>0,65*2,1*0,35+0,65*2,1*0,35</t>
  </si>
  <si>
    <t>0,3*0,35*3</t>
  </si>
  <si>
    <t>974031143</t>
  </si>
  <si>
    <t>Vysekání rýh ve zdivu cihelném hl do 70 mm š do 100 mm</t>
  </si>
  <si>
    <t>16975556</t>
  </si>
  <si>
    <t>Vysekání rýh ve zdivu cihelném na maltu vápennou nebo vápenocementovou do hl. 70 mm a šířky do 100 mm</t>
  </si>
  <si>
    <t>https://podminky.urs.cz/item/CS_URS_2024_02/974031143</t>
  </si>
  <si>
    <t>"elektroinstalace"</t>
  </si>
  <si>
    <t>8+1+1 "2.30"</t>
  </si>
  <si>
    <t>7+1+1+2+2+2+2,5+1 "2.27"</t>
  </si>
  <si>
    <t>2+2+2 "2.26"</t>
  </si>
  <si>
    <t>2+1+1 "2.25"</t>
  </si>
  <si>
    <t>1+2+2+1+2,5 "2.24"</t>
  </si>
  <si>
    <t>14+2,5+2,5+2,5+1+1+2+1+2+2+2 "2.23"</t>
  </si>
  <si>
    <t>14+2,5+2,5+2,5+1+2+2 "2.18"</t>
  </si>
  <si>
    <t>11+1+2+2++2,5+2,5+2+2 "2.20"</t>
  </si>
  <si>
    <t>11+2+1+2,5+2,5 "2.19"</t>
  </si>
  <si>
    <t>977131115</t>
  </si>
  <si>
    <t>Vrty příklepovými vrtáky D 16 mm do cihelného zdiva nebo prostého betonu</t>
  </si>
  <si>
    <t>-777788404</t>
  </si>
  <si>
    <t>Vrty příklepovými vrtáky do cihelného zdiva nebo prostého betonu průměru 16 mm</t>
  </si>
  <si>
    <t>https://podminky.urs.cz/item/CS_URS_2024_02/977131115</t>
  </si>
  <si>
    <t>0,35*1</t>
  </si>
  <si>
    <t>0,1*4</t>
  </si>
  <si>
    <t>0,1*2</t>
  </si>
  <si>
    <t>0,15*21</t>
  </si>
  <si>
    <t>0,15*3</t>
  </si>
  <si>
    <t>0,35*11</t>
  </si>
  <si>
    <t>0,32*8</t>
  </si>
  <si>
    <t>0,1*3</t>
  </si>
  <si>
    <t>0,33*1</t>
  </si>
  <si>
    <t>0,53*1</t>
  </si>
  <si>
    <t>977131215</t>
  </si>
  <si>
    <t>Vrty dovrchní příklepovými vrtáky D 16 mm do cihelného zdiva nebo prostého betonu</t>
  </si>
  <si>
    <t>1344260616</t>
  </si>
  <si>
    <t>Vrty příklepovými vrtáky do cihelného zdiva nebo prostého betonu dovrchní (směrem vzhůru), průměru 16 mm</t>
  </si>
  <si>
    <t>https://podminky.urs.cz/item/CS_URS_2024_02/977131215</t>
  </si>
  <si>
    <t>2"elektroinstalace"</t>
  </si>
  <si>
    <t>977132111</t>
  </si>
  <si>
    <t>Vyvrtání otvorů pro elektroinstalační krabice ve stěnách z cihel hloubky do 60 mm</t>
  </si>
  <si>
    <t>372758024</t>
  </si>
  <si>
    <t>Vyvrtání otvorů pro elektroinstalační krabice ve stěnách z cihel, hloubky do 60 mm</t>
  </si>
  <si>
    <t>https://podminky.urs.cz/item/CS_URS_2024_02/977132111</t>
  </si>
  <si>
    <t>58 "viz. přílohy 3., 4. PD elektroinstalace"</t>
  </si>
  <si>
    <t>977132112</t>
  </si>
  <si>
    <t>Vyvrtání otvorů pro elektroinstalační krabice ve stěnách z cihel hloubky přes 60 do 90 mm</t>
  </si>
  <si>
    <t>1022247903</t>
  </si>
  <si>
    <t>Vyvrtání otvorů pro elektroinstalační krabice ve stěnách z cihel, hloubky přes 60 do 90 mm</t>
  </si>
  <si>
    <t>https://podminky.urs.cz/item/CS_URS_2024_02/977132112</t>
  </si>
  <si>
    <t>23 "viz. přílohy 3., 4. PD elektroinstalace"</t>
  </si>
  <si>
    <t>977151111</t>
  </si>
  <si>
    <t>Jádrové vrty diamantovými korunkami do stavebních materiálů D do 35 mm</t>
  </si>
  <si>
    <t>-100934471</t>
  </si>
  <si>
    <t>Jádrové vrty diamantovými korunkami do stavebních materiálů (železobetonu, betonu, cihel, obkladů, dlažeb, kamene) průměru do 35 mm</t>
  </si>
  <si>
    <t>https://podminky.urs.cz/item/CS_URS_2024_02/977151111</t>
  </si>
  <si>
    <t>"UT"</t>
  </si>
  <si>
    <t>2*(0,1+0,32+0,35+0,15+0,1+0,1+0,1)</t>
  </si>
  <si>
    <t>977151122</t>
  </si>
  <si>
    <t>Jádrové vrty diamantovými korunkami do stavebních materiálů D přes 120 do 130 mm</t>
  </si>
  <si>
    <t>-498446492</t>
  </si>
  <si>
    <t>Jádrové vrty diamantovými korunkami do stavebních materiálů (železobetonu, betonu, cihel, obkladů, dlažeb, kamene) průměru přes 120 do 130 mm</t>
  </si>
  <si>
    <t>https://podminky.urs.cz/item/CS_URS_2024_02/977151122</t>
  </si>
  <si>
    <t>"VZT"</t>
  </si>
  <si>
    <t>0,53+0,1"odvětrání WC"</t>
  </si>
  <si>
    <t>977151124</t>
  </si>
  <si>
    <t>Jádrové vrty diamantovými korunkami do stavebních materiálů D přes 150 do 180 mm</t>
  </si>
  <si>
    <t>921231818</t>
  </si>
  <si>
    <t>Jádrové vrty diamantovými korunkami do stavebních materiálů (železobetonu, betonu, cihel, obkladů, dlažeb, kamene) průměru přes 150 do 180 mm</t>
  </si>
  <si>
    <t>https://podminky.urs.cz/item/CS_URS_2024_02/977151124</t>
  </si>
  <si>
    <t>0,6</t>
  </si>
  <si>
    <t>997</t>
  </si>
  <si>
    <t>Přesun sutě</t>
  </si>
  <si>
    <t>997013211</t>
  </si>
  <si>
    <t>Vnitrostaveništní doprava suti a vybouraných hmot pro budovy v do 6 m ručně</t>
  </si>
  <si>
    <t>t</t>
  </si>
  <si>
    <t>1278446565</t>
  </si>
  <si>
    <t>Vnitrostaveništní doprava suti a vybouraných hmot vodorovně do 50 m s naložením ručně pro budovy a haly výšky do 6 m</t>
  </si>
  <si>
    <t>https://podminky.urs.cz/item/CS_URS_2024_02/997013211</t>
  </si>
  <si>
    <t>997013501</t>
  </si>
  <si>
    <t>Odvoz suti a vybouraných hmot na skládku nebo meziskládku do 1 km se složením</t>
  </si>
  <si>
    <t>-1342178192</t>
  </si>
  <si>
    <t>Odvoz suti a vybouraných hmot na skládku nebo meziskládku se složením, na vzdálenost do 1 km</t>
  </si>
  <si>
    <t>https://podminky.urs.cz/item/CS_URS_2024_02/997013501</t>
  </si>
  <si>
    <t>997013509</t>
  </si>
  <si>
    <t>Příplatek k odvozu suti a vybouraných hmot na skládku ZKD 1 km přes 1 km</t>
  </si>
  <si>
    <t>1172987220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</si>
  <si>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</si>
  <si>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</si>
  <si>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6,616*17 'Přepočtené koeficientem množství</t>
  </si>
  <si>
    <t>997013631</t>
  </si>
  <si>
    <t>Poplatek za uložení na skládce (skládkovné) stavebního odpadu směsného kód odpadu 17 09 04</t>
  </si>
  <si>
    <t>510038090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</si>
  <si>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</si>
  <si>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</si>
  <si>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762</t>
  </si>
  <si>
    <t>Konstrukce tesařské</t>
  </si>
  <si>
    <t>762522811</t>
  </si>
  <si>
    <t>Demontáž podlah s polštáři z prken tloušťky do 32 mm</t>
  </si>
  <si>
    <t>174791638</t>
  </si>
  <si>
    <t>Demontáž podlah s polštáři z prken tl. do 32 mm</t>
  </si>
  <si>
    <t>https://podminky.urs.cz/item/CS_URS_2024_02/762522811</t>
  </si>
  <si>
    <t>1,5*1,5"pro novou dlažbu"</t>
  </si>
  <si>
    <t>5,2*0,8"pro vedení CPV"</t>
  </si>
  <si>
    <t>762815811</t>
  </si>
  <si>
    <t>Demontáž záklopů stropů k dalšímu použití z hrubých prken tl do 32 mm</t>
  </si>
  <si>
    <t>-151440505</t>
  </si>
  <si>
    <t>Demontáž záklopů stropů vrchních a zapuštěných k dalšímu použití z hrubých prken, tl. do 32 mm</t>
  </si>
  <si>
    <t>https://podminky.urs.cz/item/CS_URS_2024_02/762815811</t>
  </si>
  <si>
    <t>6,2*0,75"VZT"</t>
  </si>
  <si>
    <t>776</t>
  </si>
  <si>
    <t>Podlahy povlakové</t>
  </si>
  <si>
    <t>776145811</t>
  </si>
  <si>
    <t>Demontáž podložek a parozábran povlakových podlah volně položených</t>
  </si>
  <si>
    <t>1485598884</t>
  </si>
  <si>
    <t>Ostatní práce odstranění podložek a parozábran volně položených</t>
  </si>
  <si>
    <t>https://podminky.urs.cz/item/CS_URS_2024_02/776145811</t>
  </si>
  <si>
    <t>776201814</t>
  </si>
  <si>
    <t>Demontáž povlakových podlahovin volně položených podlepených páskou</t>
  </si>
  <si>
    <t>1572653132</t>
  </si>
  <si>
    <t>https://podminky.urs.cz/item/CS_URS_2024_02/776201814</t>
  </si>
  <si>
    <t>20,25"2.18"</t>
  </si>
  <si>
    <t>13,74"2.19"</t>
  </si>
  <si>
    <t>13,32"2.20"</t>
  </si>
  <si>
    <t>15,78"2.23"</t>
  </si>
  <si>
    <t>6,03"2.23"</t>
  </si>
  <si>
    <t>776991811</t>
  </si>
  <si>
    <t>Demontáž přibité kovové pásky ze spoje</t>
  </si>
  <si>
    <t>-690175436</t>
  </si>
  <si>
    <t>Ostatní práce odstranění přibité kovové pásky ze spoje</t>
  </si>
  <si>
    <t>https://podminky.urs.cz/item/CS_URS_2024_02/776991811</t>
  </si>
  <si>
    <t>6,1*2+4,23*4+5,28*2+3,35*1</t>
  </si>
  <si>
    <t>795</t>
  </si>
  <si>
    <t>Lokální vytápění</t>
  </si>
  <si>
    <t>795121811</t>
  </si>
  <si>
    <t>Odpojení a odebrání přenosných kamen na tuhá paliva hmotnosti do 100 kg</t>
  </si>
  <si>
    <t>1087003846</t>
  </si>
  <si>
    <t>https://podminky.urs.cz/item/CS_URS_2024_02/795121811</t>
  </si>
  <si>
    <t>SO022 - ASŘ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</si>
  <si>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</si>
  <si>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</si>
  <si>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</si>
  <si>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</si>
  <si>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</si>
  <si>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</si>
  <si>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</si>
  <si>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</si>
  <si>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>Svislé a kompletní konstrukce</t>
  </si>
  <si>
    <t>317234410</t>
  </si>
  <si>
    <t>Vyzdívka mezi nosníky z cihel pálených na MC</t>
  </si>
  <si>
    <t>1462385105</t>
  </si>
  <si>
    <t>Vyzdívka mezi nosníky cihlami pálenými na maltu cementovou</t>
  </si>
  <si>
    <t>https://podminky.urs.cz/item/CS_URS_2024_02/317234410</t>
  </si>
  <si>
    <t>2*2,9*0,1*0,3</t>
  </si>
  <si>
    <t>317944321</t>
  </si>
  <si>
    <t>Válcované nosníky do č.12 dodatečně osazované do připravených otvorů</t>
  </si>
  <si>
    <t>-1788311656</t>
  </si>
  <si>
    <t>Válcované nosníky dodatečně osazované do připravených otvorů bez zazdění hlav do č. 12</t>
  </si>
  <si>
    <t>https://podminky.urs.cz/item/CS_URS_2024_02/317944321</t>
  </si>
  <si>
    <t>3*2,9*11,1/1000</t>
  </si>
  <si>
    <t>342272225</t>
  </si>
  <si>
    <t>Příčka z pórobetonových hladkých tvárnic na tenkovrstvou maltu tl 100 mm</t>
  </si>
  <si>
    <t>654555647</t>
  </si>
  <si>
    <t>Příčky z pórobetonových tvárnic hladkých na tenké maltové lože objemová hmotnost do 500 kg/m3, tloušťka příčky 100 mm</t>
  </si>
  <si>
    <t>https://podminky.urs.cz/item/CS_URS_2024_02/342272225</t>
  </si>
  <si>
    <t>1,73*2"dozdívka příčky"</t>
  </si>
  <si>
    <t>Úpravy povrchů, podlahy a osazování výplní</t>
  </si>
  <si>
    <t>612135101</t>
  </si>
  <si>
    <t>Hrubá výplň rýh maltou jakékoli šířky rýhy ve stěnách</t>
  </si>
  <si>
    <t>233102726</t>
  </si>
  <si>
    <t>150*0,1</t>
  </si>
  <si>
    <t>612142001</t>
  </si>
  <si>
    <t>Pletivo sklovláknité vnitřních stěn vtlačené do tmelu</t>
  </si>
  <si>
    <t>1310588058</t>
  </si>
  <si>
    <t>Pletivo vnitřních ploch v ploše nebo pruzích, na plném podkladu sklovláknité vtlačené do tmelu včetně tmelu stěn</t>
  </si>
  <si>
    <t>https://podminky.urs.cz/item/CS_URS_2024_02/612142001</t>
  </si>
  <si>
    <t>2*(6,1+3,32)*2,75-2,1*2,5-0,9*2-1,12*1,76"2.18"</t>
  </si>
  <si>
    <t>2*(3,25+4,23)*2,75-0,8*2-1,17*1,76"2.19"</t>
  </si>
  <si>
    <t>2*(3,15+4,23)*2,75-2*0,8*2-1,17*1,76"2.20"</t>
  </si>
  <si>
    <t>2*(3+5,28)*2,75-2,1*2,5-0,9*2-0,6*2-1,17*1,76-2,95*1,5"2.23"</t>
  </si>
  <si>
    <t>2*(2,28+1,73)*2,75-0,6*2-0,7*1,76"2.24"</t>
  </si>
  <si>
    <t>2*(1,73+1)*(2,75-1,5)-0,6*0,5"2.24"</t>
  </si>
  <si>
    <t>2*(1,52+3,38)*(2,75-2,1)"2.26"</t>
  </si>
  <si>
    <t>2*(3,35+1,8)*2,75-0,9*2-0,8*2-0,9*2-0,6*2"2.27"</t>
  </si>
  <si>
    <t>612311131</t>
  </si>
  <si>
    <t>Vápenný štuk vnitřních stěn tloušťky do 3 mm</t>
  </si>
  <si>
    <t>653535709</t>
  </si>
  <si>
    <t>Vápenný štuk vnitřních ploch tloušťky do 3 mm svislých konstrukcí stěn</t>
  </si>
  <si>
    <t>https://podminky.urs.cz/item/CS_URS_2024_02/612311131</t>
  </si>
  <si>
    <t>612315412</t>
  </si>
  <si>
    <t>Oprava vnitřní vápenné hladké omítky tl do 20 mm stěn v rozsahu plochy přes 10 do 30 %</t>
  </si>
  <si>
    <t>-1308822933</t>
  </si>
  <si>
    <t>Oprava vápenné omítky vnitřních ploch hladké, tl. do 20 mm stěn, v rozsahu opravované plochy přes 10 do 30%</t>
  </si>
  <si>
    <t>https://podminky.urs.cz/item/CS_URS_2024_02/612315412</t>
  </si>
  <si>
    <t>200,85*0,2 'Přepočtené koeficientem množství</t>
  </si>
  <si>
    <t>635221421</t>
  </si>
  <si>
    <t>Doplnění násypů pod podlahy, mazaniny a dlažby škvárou pl přes 2 m2</t>
  </si>
  <si>
    <t>-867544068</t>
  </si>
  <si>
    <t>Doplnění násypů pod podlahy, mazaniny a dlažby škvárou (s dodáním hmot), s udusáním a urovnáním povrchu násypu plochy jednotlivě přes 2 m2</t>
  </si>
  <si>
    <t>https://podminky.urs.cz/item/CS_URS_2024_02/635221421</t>
  </si>
  <si>
    <t>6,2*0,75*0,1"VZT"</t>
  </si>
  <si>
    <t>642952121</t>
  </si>
  <si>
    <t>Osazování dřevěných hoblovaných dveřních zárubní a rámů dodatečné pl do 2,5 m2</t>
  </si>
  <si>
    <t>-1731260376</t>
  </si>
  <si>
    <t>Osazení dřevěných dveřních zárubní a rámů dodatečně hoblovaných, plochy do 2,5 m2</t>
  </si>
  <si>
    <t>https://podminky.urs.cz/item/CS_URS_2024_02/642952121</t>
  </si>
  <si>
    <t>1"O1"</t>
  </si>
  <si>
    <t>998</t>
  </si>
  <si>
    <t>Přesun hmot</t>
  </si>
  <si>
    <t>998018001</t>
  </si>
  <si>
    <t>Přesun hmot pro budovy ruční pro budovy v do 6 m</t>
  </si>
  <si>
    <t>-505137361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</si>
  <si>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</si>
  <si>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https://podminky.urs.cz/item/CS_URS_2024_02/998018001</t>
  </si>
  <si>
    <t>713</t>
  </si>
  <si>
    <t>Izolace tepelné</t>
  </si>
  <si>
    <t>713111111</t>
  </si>
  <si>
    <t>Montáž izolace tepelné vrchem stropů volně kladenými rohožemi, pásy, dílci, deskami</t>
  </si>
  <si>
    <t>-1967620601</t>
  </si>
  <si>
    <t>Montáž tepelné izolace stropů rohožemi, pásy, dílci, deskami, bloky (izolační materiál ve specifikaci) vrchem bez překrytí lepenkou kladenými volně</t>
  </si>
  <si>
    <t>https://podminky.urs.cz/item/CS_URS_2024_02/713111111</t>
  </si>
  <si>
    <t>1,73"2.25 na stávající SDK podhled WC"</t>
  </si>
  <si>
    <t>63152100</t>
  </si>
  <si>
    <t>pás tepelně izolační univerzální λ=0,032-0,033 tl 120mm</t>
  </si>
  <si>
    <t>-1085555667</t>
  </si>
  <si>
    <t>1,73*1,05 'Přepočtené koeficientem množství</t>
  </si>
  <si>
    <t>998713121</t>
  </si>
  <si>
    <t>Přesun hmot tonážní pro izolace tepelné ruční v objektech v do 6 m</t>
  </si>
  <si>
    <t>255149089</t>
  </si>
  <si>
    <t>Přesun hmot pro izolace tepelné stanovený z hmotnosti přesunovaného materiálu vodorovná dopravní vzdálenost do 50 m ruční (bez užití mechanizace) v objektech výšky do 6 m</t>
  </si>
  <si>
    <t>https://podminky.urs.cz/item/CS_URS_2024_02/998713121</t>
  </si>
  <si>
    <t>762511135</t>
  </si>
  <si>
    <t>Podlahové kce podkladové z cementotřískových desek tl 20 mm na broušených na pero a drážku lepených</t>
  </si>
  <si>
    <t>1936563706</t>
  </si>
  <si>
    <t>Podlahové konstrukce podkladové z cementotřískových desek jednovrstvých lepených na pero a drážku broušených, tloušťky desky 20 mm</t>
  </si>
  <si>
    <t>https://podminky.urs.cz/item/CS_URS_2024_02/762511135</t>
  </si>
  <si>
    <t>1,5*1,5"P2"</t>
  </si>
  <si>
    <t>762511264</t>
  </si>
  <si>
    <t>Podlahové kce podkladové z desek OSB tl 18 mm nebroušených na pero a drážku šroubovaných</t>
  </si>
  <si>
    <t>-1377442566</t>
  </si>
  <si>
    <t>Podlahové konstrukce podkladové z dřevoštěpkových desek OSB jednovrstvých šroubovaných na pero a drážku nebroušených, tloušťky desky 18 mm</t>
  </si>
  <si>
    <t>https://podminky.urs.cz/item/CS_URS_2024_02/762511264</t>
  </si>
  <si>
    <t>20,25-1,5*1,5"2.18 P1 desky OSB 18 mm"</t>
  </si>
  <si>
    <t>13,47"2.19 P1"</t>
  </si>
  <si>
    <t>13,32"2.20 P1"</t>
  </si>
  <si>
    <t>15,78-1,2*1,8"2.23 P1"</t>
  </si>
  <si>
    <t>6,03"2.27 P1"</t>
  </si>
  <si>
    <t>762523104</t>
  </si>
  <si>
    <t>Položení podlahy z hoblovaných prken na sraz</t>
  </si>
  <si>
    <t>-128759724</t>
  </si>
  <si>
    <t>Položení podlah hoblovaných na sraz z prken</t>
  </si>
  <si>
    <t>https://podminky.urs.cz/item/CS_URS_2024_02/762523104</t>
  </si>
  <si>
    <t>60515111</t>
  </si>
  <si>
    <t>řezivo jehličnaté boční prkno 20-30mm</t>
  </si>
  <si>
    <t>246196004</t>
  </si>
  <si>
    <t>4,16*0,003 'Přepočtené koeficientem množství</t>
  </si>
  <si>
    <t>762811210</t>
  </si>
  <si>
    <t>Montáž vrchního záklopu z hrubých prken na sraz spáry zakryté</t>
  </si>
  <si>
    <t>226447735</t>
  </si>
  <si>
    <t>Záklop stropů montáž (materiál ve specifikaci) z prken hrubých vrchního na sraz, spáry zakryté lepenkovými pásy nebo lištami</t>
  </si>
  <si>
    <t>https://podminky.urs.cz/item/CS_URS_2024_02/762811210</t>
  </si>
  <si>
    <t>4,6*0,75"po VZT"</t>
  </si>
  <si>
    <t>60511046</t>
  </si>
  <si>
    <t>řezivo jehličnaté boční omítané š do 200mm tl do 100mm dl 3,5m</t>
  </si>
  <si>
    <t>1079530128</t>
  </si>
  <si>
    <t>3,45*0,003 'Přepočtené koeficientem množství</t>
  </si>
  <si>
    <t>998762121</t>
  </si>
  <si>
    <t>Přesun hmot tonážní pro kce tesařské ruční v objektech v do 6 m</t>
  </si>
  <si>
    <t>1560163503</t>
  </si>
  <si>
    <t>Přesun hmot pro konstrukce tesařské stanovený z hmotnosti přesunovaného materiálu vodorovná dopravní vzdálenost do 50 m ruční (bez užití mechanizace) v objektech výšky do 6 m</t>
  </si>
  <si>
    <t>https://podminky.urs.cz/item/CS_URS_2024_02/998762121</t>
  </si>
  <si>
    <t>763</t>
  </si>
  <si>
    <t>Konstrukce suché výstavby</t>
  </si>
  <si>
    <t>763131751</t>
  </si>
  <si>
    <t>Montáž parotěsné zábrany do SDK podhledu</t>
  </si>
  <si>
    <t>72637507</t>
  </si>
  <si>
    <t>Podhled ze sádrokartonových desek ostatní práce a konstrukce na podhledech ze sádrokartonových desek montáž parotěsné zábrany</t>
  </si>
  <si>
    <t>https://podminky.urs.cz/item/CS_URS_2024_02/763131751</t>
  </si>
  <si>
    <t>28329276</t>
  </si>
  <si>
    <t>fólie PE vyztužená pro parotěsnou vrstvu (reakce na oheň - třída E) 140g/m2</t>
  </si>
  <si>
    <t>1627693896</t>
  </si>
  <si>
    <t>77,69*1,1235 'Přepočtené koeficientem množství</t>
  </si>
  <si>
    <t>763131752</t>
  </si>
  <si>
    <t>Montáž jedné vrstvy tepelné izolace do SDK podhledu</t>
  </si>
  <si>
    <t>1336903148</t>
  </si>
  <si>
    <t>Podhled ze sádrokartonových desek ostatní práce a konstrukce na podhledech ze sádrokartonových desek montáž jedné vrstvy tepelné izolace</t>
  </si>
  <si>
    <t>https://podminky.urs.cz/item/CS_URS_2024_02/763131752</t>
  </si>
  <si>
    <t>77,69"doplnění 2. vrsty tepelné izolace na tl. 120mm"</t>
  </si>
  <si>
    <t>63152131</t>
  </si>
  <si>
    <t>pás tepelně izolační univerzální λ=0,034-0,035 tl 60mm</t>
  </si>
  <si>
    <t>526673575</t>
  </si>
  <si>
    <t>77,69*2,04 'Přepočtené koeficientem množství</t>
  </si>
  <si>
    <t>763132223</t>
  </si>
  <si>
    <t>SDK podhled samostatný požární předěl 2xDF 12,5 mm TI 60 mm 40 kg/m3 EI Z/S 45/45 dvouvrstvá spodní kce CD+UD</t>
  </si>
  <si>
    <t>-1028023699</t>
  </si>
  <si>
    <t>Podhled ze sádrokartonových desek - samostatný požární předěl dvouvrstvá nosná konstrukce z ocelových profilů CD, UD s požární odolností zdola celoplošná izolace dvojitě opláštěná deskami protipožárními 2 x DF tl. 2 x 12,5 mm, TI tl. 60 mm 40 kg/m3, EI Z/S 45/45</t>
  </si>
  <si>
    <t>https://podminky.urs.cz/item/CS_URS_2024_02/763132223</t>
  </si>
  <si>
    <t>13,47"2.19"</t>
  </si>
  <si>
    <t>3,94"2.24"</t>
  </si>
  <si>
    <t>4,9"2.26"</t>
  </si>
  <si>
    <t>6,03"2.27"</t>
  </si>
  <si>
    <t>998763331</t>
  </si>
  <si>
    <t>Přesun hmot tonážní pro konstrukce montované z desek ruční v objektech v do 6 m</t>
  </si>
  <si>
    <t>-198505199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</si>
  <si>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</si>
  <si>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https://podminky.urs.cz/item/CS_URS_2024_02/998763331</t>
  </si>
  <si>
    <t>766</t>
  </si>
  <si>
    <t>Konstrukce truhlářské</t>
  </si>
  <si>
    <t>766660182</t>
  </si>
  <si>
    <t>Montáž dveřních křídel otvíravých jednokřídlových š přes 0,8 m požárních do obložkové zárubně</t>
  </si>
  <si>
    <t>2002375346</t>
  </si>
  <si>
    <t>Montáž dveřních křídel dřevěných nebo plastových otevíravých do obložkové zárubně protipožárních jednokřídlových, šířky přes 800 mm</t>
  </si>
  <si>
    <t>https://podminky.urs.cz/item/CS_URS_2024_02/766660182</t>
  </si>
  <si>
    <t>61165314</t>
  </si>
  <si>
    <t>dveře jednokřídlé dřevotřískové protipožární EI (EW) 30 D3 povrch laminátový plné 900x1970-2100mm</t>
  </si>
  <si>
    <t>2052305752</t>
  </si>
  <si>
    <t>766682113</t>
  </si>
  <si>
    <t>Montáž zárubní obložkových pro dveře jednokřídlové tl stěny přes 350 mm</t>
  </si>
  <si>
    <t>-572368858</t>
  </si>
  <si>
    <t>Montáž zárubní dřevěných nebo plastových obložkových, pro dveře jednokřídlové, tloušťky stěny přes 350 mm</t>
  </si>
  <si>
    <t>https://podminky.urs.cz/item/CS_URS_2024_02/766682113</t>
  </si>
  <si>
    <t>61182309</t>
  </si>
  <si>
    <t>zárubeň jednokřídlá obložková s laminátovým povrchem tl stěny 260-350mm rozměru 600-1100/1970, 2100mm</t>
  </si>
  <si>
    <t>-442059372</t>
  </si>
  <si>
    <t>766682122</t>
  </si>
  <si>
    <t>Montáž zárubní obložkových pro dveře dvoukřídlové tl stěny přes 170 do 350 mm</t>
  </si>
  <si>
    <t>1807409792</t>
  </si>
  <si>
    <t>Montáž zárubní dřevěných nebo plastových obložkových, pro dveře dvoukřídlové, tloušťky stěny přes 170 do 350 mm</t>
  </si>
  <si>
    <t>https://podminky.urs.cz/item/CS_URS_2024_02/766682122</t>
  </si>
  <si>
    <t>1"O2"</t>
  </si>
  <si>
    <t>61182331R</t>
  </si>
  <si>
    <t>zárubeň dvoukřídlá obložková s laminátovým povrchem tl stěny 260-350mm rozměru 2500/1970, 2100mm</t>
  </si>
  <si>
    <t>-1749594329</t>
  </si>
  <si>
    <t>zárubeň dvoukřídlá obložková s laminátovým povrchem tl stěny 260-350mm rozměru 1250-1850/1970, 2100mm</t>
  </si>
  <si>
    <t>998766121</t>
  </si>
  <si>
    <t>Přesun hmot tonážní pro kce truhlářské ruční v objektech v do 6 m</t>
  </si>
  <si>
    <t>451524982</t>
  </si>
  <si>
    <t>Přesun hmot pro konstrukce truhlářské stanovený z hmotnosti přesunovaného materiálu vodorovná dopravní vzdálenost do 50 m ruční (bez užití mechanizace) v objektech výšky do 6 m</t>
  </si>
  <si>
    <t>https://podminky.urs.cz/item/CS_URS_2024_02/998766121</t>
  </si>
  <si>
    <t>771</t>
  </si>
  <si>
    <t>Podlahy z dlaždic</t>
  </si>
  <si>
    <t>771111011</t>
  </si>
  <si>
    <t>Vysátí podkladu před pokládkou dlažby</t>
  </si>
  <si>
    <t>-298192333</t>
  </si>
  <si>
    <t>Příprava podkladu před provedením dlažby vysátí podlah</t>
  </si>
  <si>
    <t>https://podminky.urs.cz/item/CS_URS_2024_02/771111011</t>
  </si>
  <si>
    <t>1,73*2,28"2.24"</t>
  </si>
  <si>
    <t>1,5*1,5"P2 v m.č. 2.18"</t>
  </si>
  <si>
    <t>771121011</t>
  </si>
  <si>
    <t>Nátěr penetrační na podlahu</t>
  </si>
  <si>
    <t>1035562848</t>
  </si>
  <si>
    <t>Příprava podkladu před provedením dlažby nátěr penetrační na podlahu</t>
  </si>
  <si>
    <t>https://podminky.urs.cz/item/CS_URS_2024_02/771121011</t>
  </si>
  <si>
    <t>771151022</t>
  </si>
  <si>
    <t>Samonivelační stěrka podlah pevnosti 30 MPa tl přes 3 do 5 mm</t>
  </si>
  <si>
    <t>1928520807</t>
  </si>
  <si>
    <t>Příprava podkladu před provedením dlažby samonivelační stěrka min. pevnosti 30 MPa, tloušťky přes 3 do 5 mm</t>
  </si>
  <si>
    <t>https://podminky.urs.cz/item/CS_URS_2024_02/771151022</t>
  </si>
  <si>
    <t>771474112</t>
  </si>
  <si>
    <t>Montáž soklů z dlaždic keramických rovných lepených cementovým flexibilním lepidlem v přes 65 do 90 mm</t>
  </si>
  <si>
    <t>9457995</t>
  </si>
  <si>
    <t>Montáž soklů z dlaždic keramických lepených cementovým flexibilním lepidlem rovných, výšky přes 65 do 90 mm</t>
  </si>
  <si>
    <t>https://podminky.urs.cz/item/CS_URS_2024_02/771474112</t>
  </si>
  <si>
    <t>"2.24"(1,73*2+2,28*2)-0,6</t>
  </si>
  <si>
    <t>59761184</t>
  </si>
  <si>
    <t>sokl keramický mrazuvzdorný povrch hladký/matný tl do 10mm výšky přes 65 do 90mm</t>
  </si>
  <si>
    <t>-1892270024</t>
  </si>
  <si>
    <t>7,42*1,1 'Přepočtené koeficientem množství</t>
  </si>
  <si>
    <t>771574475</t>
  </si>
  <si>
    <t>Montáž podlah keramických pro mechanické zatížení lepených cementovým flexibilním lepidlem přes 6 do 9 ks/m2</t>
  </si>
  <si>
    <t>-1835480847</t>
  </si>
  <si>
    <t>Montáž podlah z dlaždic keramických lepených cementovým flexibilním lepidlem pro vysoké mechanické zatížení, tloušťky přes 10 mm přes 6 do 9 ks/m2</t>
  </si>
  <si>
    <t>https://podminky.urs.cz/item/CS_URS_2024_02/771574475</t>
  </si>
  <si>
    <t>59761137</t>
  </si>
  <si>
    <t>dlažba keramická slinutá mrazuvzdorná povrch hladký/matný tl do 10mm přes 6 do 9ks/m2</t>
  </si>
  <si>
    <t>231851991</t>
  </si>
  <si>
    <t>6,194*1,1 'Přepočtené koeficientem množství</t>
  </si>
  <si>
    <t>998771121</t>
  </si>
  <si>
    <t>Přesun hmot tonážní pro podlahy z dlaždic ruční v objektech v do 6 m</t>
  </si>
  <si>
    <t>1028619394</t>
  </si>
  <si>
    <t>Přesun hmot pro podlahy z dlaždic stanovený z hmotnosti přesunovaného materiálu vodorovná dopravní vzdálenost do 50 m ruční (bez užití mechanizace) v objektech výšky do 6 m</t>
  </si>
  <si>
    <t>https://podminky.urs.cz/item/CS_URS_2024_02/998771121</t>
  </si>
  <si>
    <t>775</t>
  </si>
  <si>
    <t>Podlahy skládané</t>
  </si>
  <si>
    <t>775111116</t>
  </si>
  <si>
    <t>Odstranění zbytků lepidla z podkladu skládaných podlah broušením</t>
  </si>
  <si>
    <t>-743216558</t>
  </si>
  <si>
    <t>Příprava podkladu skládaných podlah a stěn broušení podlah stávajícího podkladu pro odstranění lepidla (po starých krytinách)</t>
  </si>
  <si>
    <t>https://podminky.urs.cz/item/CS_URS_2024_02/775111116</t>
  </si>
  <si>
    <t>775111311</t>
  </si>
  <si>
    <t>Vysátí podkladu skládaných podlah</t>
  </si>
  <si>
    <t>2018111450</t>
  </si>
  <si>
    <t>Příprava podkladu skládaných podlah a stěn vysátí podlah</t>
  </si>
  <si>
    <t>https://podminky.urs.cz/item/CS_URS_2024_02/775111311</t>
  </si>
  <si>
    <t>775145121</t>
  </si>
  <si>
    <t>Fólie pěnová podkladní z PP plovoucího podlahového systému skládaných podlah tl 4,5 mm</t>
  </si>
  <si>
    <t>-2016054791</t>
  </si>
  <si>
    <t>Příprava podkladu skládaných podlah a stěn plovoucí podkladový systém se zachováním původní podlahy fólie pěnová podkladní z PP se samolepícím překrytím</t>
  </si>
  <si>
    <t>https://podminky.urs.cz/item/CS_URS_2024_02/775145121</t>
  </si>
  <si>
    <t>20,25-1,5*1,5"2.18 P1 podložka pod MDF desky"</t>
  </si>
  <si>
    <t>775413401</t>
  </si>
  <si>
    <t>Montáž podlahové lišty obvodové lepené</t>
  </si>
  <si>
    <t>486408737</t>
  </si>
  <si>
    <t>Montáž lišty obvodové lepené</t>
  </si>
  <si>
    <t>https://podminky.urs.cz/item/CS_URS_2024_02/775413401</t>
  </si>
  <si>
    <t>"2.18"(6,1*2+3,32*2)-(2,5+0,9)</t>
  </si>
  <si>
    <t>"2.19"(4,23*2+3,25*2)-0,8</t>
  </si>
  <si>
    <t>"2.20"(4,23*2+3,15*2)-0,8*2</t>
  </si>
  <si>
    <t>"2.23"(3*2+5,28*2)-2,5-0,9</t>
  </si>
  <si>
    <t>"2.27"(3,35*2+1,8*2)-(0,9+0,6+0,8+0,9)</t>
  </si>
  <si>
    <t>61418101</t>
  </si>
  <si>
    <t>lišta podlahová dřevěná dub 8x35mm</t>
  </si>
  <si>
    <t>-1039581307</t>
  </si>
  <si>
    <t>63,02*1,08 'Přepočtené koeficientem množství</t>
  </si>
  <si>
    <t>775429121</t>
  </si>
  <si>
    <t>Montáž podlahové lišty přechodové připevněné vruty</t>
  </si>
  <si>
    <t>1819816682</t>
  </si>
  <si>
    <t>Montáž lišty přechodové (vyrovnávací) připevněné vruty</t>
  </si>
  <si>
    <t>https://podminky.urs.cz/item/CS_URS_2024_02/775429121</t>
  </si>
  <si>
    <t>"2.18 styk P1 a P2"1,5+1,5</t>
  </si>
  <si>
    <t>"2.23 styk stávající dlažby a P1"1,8+1,5</t>
  </si>
  <si>
    <t>55343119</t>
  </si>
  <si>
    <t>profil přechodový Al narážecí 40mm dub, buk, javor, třešeň</t>
  </si>
  <si>
    <t>-231378307</t>
  </si>
  <si>
    <t>6,3*1,08 'Přepočtené koeficientem množství</t>
  </si>
  <si>
    <t>775541161</t>
  </si>
  <si>
    <t>Montáž podlah plovoucích ze zaklapávacích vinylových lamel</t>
  </si>
  <si>
    <t>1846843255</t>
  </si>
  <si>
    <t>Montáž podlah plovoucích z velkoplošných lamel vinylových na dřevovláknité nebo kompozitní desce, spojovaných zaklapnutím na zámek</t>
  </si>
  <si>
    <t>https://podminky.urs.cz/item/CS_URS_2024_02/775541161</t>
  </si>
  <si>
    <t>20,25-1,5*1,5"2.18 P1"</t>
  </si>
  <si>
    <t>28411064</t>
  </si>
  <si>
    <t>dílce vinylové plovoucí na P+D, tl 4,5mm, nášlapná vrstva 0,30mm, úprava PUR, zátěž 23/31, R10, hořlavost Cfl-s1, podložka kompozitní</t>
  </si>
  <si>
    <t>1035252504</t>
  </si>
  <si>
    <t>64,44*1,08 'Přepočtené koeficientem množství</t>
  </si>
  <si>
    <t>775591191</t>
  </si>
  <si>
    <t>Montáž podložky vyrovnávací a tlumící pro plovoucí podlahy</t>
  </si>
  <si>
    <t>537848309</t>
  </si>
  <si>
    <t>Ostatní prvky pro plovoucí podlahy montáž podložky vyrovnávací a tlumící</t>
  </si>
  <si>
    <t>https://podminky.urs.cz/item/CS_URS_2024_02/775591191</t>
  </si>
  <si>
    <t>"P1 pryžová podložka pod vinilové desky" 64,44</t>
  </si>
  <si>
    <t>28451113</t>
  </si>
  <si>
    <t>podložka pod plovoucí podlahu ze syntetické gumy, tl 3mm</t>
  </si>
  <si>
    <t>1487784517</t>
  </si>
  <si>
    <t>64,44*1,1 'Přepočtené koeficientem množství</t>
  </si>
  <si>
    <t>998775121</t>
  </si>
  <si>
    <t>Přesun hmot tonážní pro podlahy skládané ruční v objektech v do 6 m</t>
  </si>
  <si>
    <t>-1516278361</t>
  </si>
  <si>
    <t>Přesun hmot pro podlahy skládané stanovený z hmotnosti přesunovaného materiálu vodorovná dopravní vzdálenost do 50 m ruční (bez užití mechanizace) v objektech výšky do 6 m</t>
  </si>
  <si>
    <t>https://podminky.urs.cz/item/CS_URS_2024_02/998775121</t>
  </si>
  <si>
    <t>784181111</t>
  </si>
  <si>
    <t>Základní silikátová jednonásobná bezbarvá penetrace podkladu v místnostech v do 3,80 m</t>
  </si>
  <si>
    <t>-1249264174</t>
  </si>
  <si>
    <t>Penetrace podkladu jednonásobná základní silikátová bezbarvá v místnostech výšky do 3,80 m</t>
  </si>
  <si>
    <t>https://podminky.urs.cz/item/CS_URS_2024_02/784181111</t>
  </si>
  <si>
    <t>784211121</t>
  </si>
  <si>
    <t>Dvojnásobné bílé malby ze směsí za mokra středně oděruvzdorných v místnostech v do 3,80 m</t>
  </si>
  <si>
    <t>713385172</t>
  </si>
  <si>
    <t>Malby z malířských směsí oděruvzdorných za mokra dvojnásobné, bílé za mokra oděruvzdorné středně v místnostech výšky do 3,80 m</t>
  </si>
  <si>
    <t>https://podminky.urs.cz/item/CS_URS_2024_02/784211121</t>
  </si>
  <si>
    <t>200,85"stěny"</t>
  </si>
  <si>
    <t>77,69+1,73"stropy"</t>
  </si>
  <si>
    <t>SO023 - UT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</si>
  <si>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</si>
  <si>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</si>
  <si>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</si>
  <si>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</si>
  <si>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</si>
  <si>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</si>
  <si>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731251114</t>
  </si>
  <si>
    <t>Kotel ocelový elektrický závěsný přímotopný o výkonu 9 kW</t>
  </si>
  <si>
    <t>soubor</t>
  </si>
  <si>
    <t>549322463</t>
  </si>
  <si>
    <t>Kotle ocelové teplovodní elektrické závěsné přímotopné 9,0 kW</t>
  </si>
  <si>
    <t>https://podminky.urs.cz/item/CS_URS_2024_02/731251114</t>
  </si>
  <si>
    <t>998731121</t>
  </si>
  <si>
    <t>Přesun hmot tonážní pro kotelny ruční v objektech v do 6 m</t>
  </si>
  <si>
    <t>-1601629262</t>
  </si>
  <si>
    <t>Přesun hmot pro kotelny stanovený z hmotnosti přesunovaného materiálu vodorovná dopravní vzdálenost do 50 m ruční (bez užití mechanizace) v objektech výšky do 6 m</t>
  </si>
  <si>
    <t>https://podminky.urs.cz/item/CS_URS_2024_02/998731121</t>
  </si>
  <si>
    <t>733</t>
  </si>
  <si>
    <t>Ústřední vytápění - rozvodné potrubí</t>
  </si>
  <si>
    <t>733222102</t>
  </si>
  <si>
    <t>Potrubí měděné polotvrdé spojované měkkým pájením D 15x1 mm</t>
  </si>
  <si>
    <t>-1182902469</t>
  </si>
  <si>
    <t>Potrubí z trubek měděných polotvrdých spojovaných měkkým pájením Ø 15/1</t>
  </si>
  <si>
    <t>https://podminky.urs.cz/item/CS_URS_2024_02/733222102</t>
  </si>
  <si>
    <t>2*0,7"2.19-2"</t>
  </si>
  <si>
    <t>2*0,9"2.18-1"</t>
  </si>
  <si>
    <t>2*1,7"2.26-4"</t>
  </si>
  <si>
    <t>1,7+1,7+0,7"2.26-6"</t>
  </si>
  <si>
    <t>2*0,5"2.25-5"</t>
  </si>
  <si>
    <t>8*2*(2,75-0,1-0,2)"k radiátorům</t>
  </si>
  <si>
    <t>733222104</t>
  </si>
  <si>
    <t>Potrubí měděné polotvrdé spojované měkkým pájením D 22x1 mm</t>
  </si>
  <si>
    <t>467537472</t>
  </si>
  <si>
    <t>Potrubí z trubek měděných polotvrdých spojovaných měkkým pájením Ø 22/1</t>
  </si>
  <si>
    <t>https://podminky.urs.cz/item/CS_URS_2024_02/733222104</t>
  </si>
  <si>
    <t>2*(3,95+1,2+5,75+0,1+4,5+2,9)</t>
  </si>
  <si>
    <t>998733121</t>
  </si>
  <si>
    <t>Přesun hmot tonážní pro rozvody potrubí ruční v objektech v do 6 m</t>
  </si>
  <si>
    <t>-1127234144</t>
  </si>
  <si>
    <t>Přesun hmot pro rozvody potrubí stanovený z hmotnosti přesunovaného materiálu vodorovná dopravní vzdálenost do 50 m ruční (bez užití mechanizace) v objektech výšky do 6 m</t>
  </si>
  <si>
    <t>https://podminky.urs.cz/item/CS_URS_2024_02/998733121</t>
  </si>
  <si>
    <t>734</t>
  </si>
  <si>
    <t>Ústřední vytápění - armatury</t>
  </si>
  <si>
    <t>734209103</t>
  </si>
  <si>
    <t>Montáž armatury závitové s jedním závitem G 1/2</t>
  </si>
  <si>
    <t>-253315499</t>
  </si>
  <si>
    <t>Montáž závitových armatur s 1 závitem G 1/2 (DN 15)</t>
  </si>
  <si>
    <t>https://podminky.urs.cz/item/CS_URS_2024_02/734209103</t>
  </si>
  <si>
    <t>7+1</t>
  </si>
  <si>
    <t>55121284</t>
  </si>
  <si>
    <t>ventil automatický odvzdušňovací svislý T 120°C mosaz 1/2"</t>
  </si>
  <si>
    <t>21346802</t>
  </si>
  <si>
    <t>734209113</t>
  </si>
  <si>
    <t>Montáž armatury závitové s dvěma závity G 1/2</t>
  </si>
  <si>
    <t>-1063094493</t>
  </si>
  <si>
    <t>Montáž závitových armatur se 2 závity G 1/2 (DN 15)</t>
  </si>
  <si>
    <t>https://podminky.urs.cz/item/CS_URS_2024_02/734209113</t>
  </si>
  <si>
    <t>7+1"termostatické hlavice"</t>
  </si>
  <si>
    <t>7*2"otopná tělesa"</t>
  </si>
  <si>
    <t>1*2"topný žebřík"</t>
  </si>
  <si>
    <t>55128134</t>
  </si>
  <si>
    <t>hlavice termostatická kapalinová bílá M30</t>
  </si>
  <si>
    <t>1553704452</t>
  </si>
  <si>
    <t>31942774</t>
  </si>
  <si>
    <t>šroubení topenářské rohové mosaz 1/2"</t>
  </si>
  <si>
    <t>-1315573426</t>
  </si>
  <si>
    <t>734211126</t>
  </si>
  <si>
    <t>Ventil závitový odvzdušňovací G 3/8 PN 14 do 120°C automatický se zpětnou klapkou otopných těles</t>
  </si>
  <si>
    <t>1625578330</t>
  </si>
  <si>
    <t>Ventily odvzdušňovací závitové automatické se zpětnou klapkou PN 14 do 120°C G 3/8</t>
  </si>
  <si>
    <t>https://podminky.urs.cz/item/CS_URS_2024_02/734211126</t>
  </si>
  <si>
    <t>734291123</t>
  </si>
  <si>
    <t>Kohout plnící a vypouštěcí G 1/2 PN 10 do 90°C závitový</t>
  </si>
  <si>
    <t>-1387862970</t>
  </si>
  <si>
    <t>Ostatní armatury kohouty plnicí a vypouštěcí PN 10 do 90°C G 1/2</t>
  </si>
  <si>
    <t>https://podminky.urs.cz/item/CS_URS_2024_02/734291123</t>
  </si>
  <si>
    <t>998734121</t>
  </si>
  <si>
    <t>Přesun hmot tonážní pro armatury ruční v objektech v do 6 m</t>
  </si>
  <si>
    <t>-829503548</t>
  </si>
  <si>
    <t>Přesun hmot pro armatury stanovený z hmotnosti přesunovaného materiálu vodorovná dopravní vzdálenost do 50 m ruční (bez užití mechanizace) v objektech výšky do 6 m</t>
  </si>
  <si>
    <t>https://podminky.urs.cz/item/CS_URS_2024_02/998734121</t>
  </si>
  <si>
    <t>735</t>
  </si>
  <si>
    <t>Ústřední vytápění - otopná tělesa</t>
  </si>
  <si>
    <t>735152373</t>
  </si>
  <si>
    <t>Otopné těleso panelové VK dvoudeskové bez přídavné přestupní plochy výška/délka 600/600 mm výkon 587 W</t>
  </si>
  <si>
    <t>-1044332912</t>
  </si>
  <si>
    <t>Otopná tělesa panelová VK dvoudesková PN 1,0 MPa, T do 110°C bez přídavné přestupní plochy výšky tělesa 600 mm stavební délky / výkonu 600 mm / 587 W</t>
  </si>
  <si>
    <t>https://podminky.urs.cz/item/CS_URS_2024_02/735152373</t>
  </si>
  <si>
    <t>1"2.25"</t>
  </si>
  <si>
    <t>1"2.24"</t>
  </si>
  <si>
    <t>1"2.26"</t>
  </si>
  <si>
    <t>735152676</t>
  </si>
  <si>
    <t>Otopné těleso panelové VK třídeskové 3 přídavné přestupní plochy výška/délka 600/900 mm výkon 2165 W</t>
  </si>
  <si>
    <t>918914635</t>
  </si>
  <si>
    <t>Otopná tělesa panelová VK třídesková PN 1,0 MPa, T do 110°C se třemi přídavnými přestupními plochami výšky tělesa 600 mm stavební délky / výkonu 900 mm / 2165 W</t>
  </si>
  <si>
    <t>https://podminky.urs.cz/item/CS_URS_2024_02/735152676</t>
  </si>
  <si>
    <t>735152678</t>
  </si>
  <si>
    <t>Otopné těleso panelové VK třídeskové 3 přídavné přestupní plochy výška/délka 600/1100 mm výkon 2647 W</t>
  </si>
  <si>
    <t>1604496152</t>
  </si>
  <si>
    <t>Otopná tělesa panelová VK třídesková PN 1,0 MPa, T do 110°C se třemi přídavnými přestupními plochami výšky tělesa 600 mm stavební délky / výkonu 1100 mm / 2647 W</t>
  </si>
  <si>
    <t>https://podminky.urs.cz/item/CS_URS_2024_02/735152678</t>
  </si>
  <si>
    <t>1"2.20"</t>
  </si>
  <si>
    <t>1"2.18"</t>
  </si>
  <si>
    <t>735152679</t>
  </si>
  <si>
    <t>Otopné těleso panelové VK třídeskové 3 přídavné přestupní plochy výška/délka 600/1200 mm výkon 2887 W</t>
  </si>
  <si>
    <t>-939807885</t>
  </si>
  <si>
    <t>Otopná tělesa panelová VK třídesková PN 1,0 MPa, T do 110°C se třemi přídavnými přestupními plochami výšky tělesa 600 mm stavební délky / výkonu 1200 mm / 2887 W</t>
  </si>
  <si>
    <t>https://podminky.urs.cz/item/CS_URS_2024_02/735152679</t>
  </si>
  <si>
    <t>1"2.19"</t>
  </si>
  <si>
    <t>735160144</t>
  </si>
  <si>
    <t>Otopné těleso trubkové teplovodní výška/délka 1 820/750 mm</t>
  </si>
  <si>
    <t>-810128336</t>
  </si>
  <si>
    <t>Otopná tělesa trubková teplovodní na stěnu výšky tělesa 1 820 mm, délky 750 mm</t>
  </si>
  <si>
    <t>https://podminky.urs.cz/item/CS_URS_2024_02/735160144</t>
  </si>
  <si>
    <t>998735121</t>
  </si>
  <si>
    <t>Přesun hmot tonážní pro otopná tělesa ruční v objektech v do 6 m</t>
  </si>
  <si>
    <t>-1554943806</t>
  </si>
  <si>
    <t>Přesun hmot pro otopná tělesa stanovený z hmotnosti přesunovaného materiálu vodorovná dopravní vzdálenost do 50 m ruční (bez užití mechanizace) v objektech výšky do 6 m</t>
  </si>
  <si>
    <t>https://podminky.urs.cz/item/CS_URS_2024_02/998735121</t>
  </si>
  <si>
    <t>SO024 - VZT</t>
  </si>
  <si>
    <t xml:space="preserve">    751 - Vzduchotechnika</t>
  </si>
  <si>
    <t>751</t>
  </si>
  <si>
    <t>Vzduchotechnika</t>
  </si>
  <si>
    <t>751111052</t>
  </si>
  <si>
    <t>Montáž ventilátoru axiálního nízkotlakého podhledového D přes 100 do 200 mm</t>
  </si>
  <si>
    <t>-1160261520</t>
  </si>
  <si>
    <t>Montáž ventilátoru axiálního nízkotlakého podhledového, průměru přes 100 do 200 mm</t>
  </si>
  <si>
    <t>https://podminky.urs.cz/item/CS_URS_2024_02/751111052</t>
  </si>
  <si>
    <t>1"VZT odvětrání WC</t>
  </si>
  <si>
    <t>42914103</t>
  </si>
  <si>
    <t>ventilátor axiální potrubní skříň z plastu průtok 200m3/h IP44 25W D 125mm</t>
  </si>
  <si>
    <t>2066574336</t>
  </si>
  <si>
    <t>751511182</t>
  </si>
  <si>
    <t>Montáž potrubí plechového skupiny I kruhového bez příruby tloušťky plechu 0,6 mm D přes 100 do 200 mm</t>
  </si>
  <si>
    <t>-2130902177</t>
  </si>
  <si>
    <t>Montáž potrubí plechového skupiny I kruhového bez příruby tloušťky plechu 0,6 mm, průměru přes 100 do 200 mm</t>
  </si>
  <si>
    <t>https://podminky.urs.cz/item/CS_URS_2024_02/751511182</t>
  </si>
  <si>
    <t>3,04+1,1+5,99"potrubí VZT"</t>
  </si>
  <si>
    <t>42981097</t>
  </si>
  <si>
    <t>trouba spirálně vinutá Pz D 125mm, l=3000mm</t>
  </si>
  <si>
    <t>-110967351</t>
  </si>
  <si>
    <t>4,14*1,2 'Přepočtené koeficientem množství</t>
  </si>
  <si>
    <t>42981098</t>
  </si>
  <si>
    <t>trouba spirálně vinutá Pz D 150mm, l=3000mm</t>
  </si>
  <si>
    <t>704309240</t>
  </si>
  <si>
    <t>5,99*1,2 'Přepočtené koeficientem množství</t>
  </si>
  <si>
    <t>751514178</t>
  </si>
  <si>
    <t>Montáž oblouku do plechového potrubí kruhového bez příruby D přes 100 do 200 mm</t>
  </si>
  <si>
    <t>-1790039876</t>
  </si>
  <si>
    <t>Montáž oblouku do plechového potrubí kruhového bez příruby, průměru přes 100 do 200 mm</t>
  </si>
  <si>
    <t>https://podminky.urs.cz/item/CS_URS_2024_02/751514178</t>
  </si>
  <si>
    <t>1"ve vedení z WC"</t>
  </si>
  <si>
    <t>1"CPV v podlaze pod P2"</t>
  </si>
  <si>
    <t>42981115</t>
  </si>
  <si>
    <t>oblouk lisovaný Pz 90° D 150mm</t>
  </si>
  <si>
    <t>-1949378781</t>
  </si>
  <si>
    <t>751514776</t>
  </si>
  <si>
    <t>Montáž protidešťové stříšky nebo výfukové hlavice do plechového potrubí kruhové bez příruby D přes 100 do 200 mm</t>
  </si>
  <si>
    <t>-400338215</t>
  </si>
  <si>
    <t>Montáž protidešťové stříšky nebo výfukové hlavice do plechového potrubí kruhové bez příruby, průměru přes 100 do 200 mm</t>
  </si>
  <si>
    <t>https://podminky.urs.cz/item/CS_URS_2024_02/751514776</t>
  </si>
  <si>
    <t>1+1</t>
  </si>
  <si>
    <t>42974003</t>
  </si>
  <si>
    <t>stříška protidešťová s lemem Pz D 125mm</t>
  </si>
  <si>
    <t>-96931440</t>
  </si>
  <si>
    <t>42974004</t>
  </si>
  <si>
    <t>stříška protidešťová s lemem Pz D 150mm</t>
  </si>
  <si>
    <t>-1767696045</t>
  </si>
  <si>
    <t>751572102</t>
  </si>
  <si>
    <t>Uchycení potrubí kruhového pomocí objímky kotvené do betonu D přes 100 do 200 mm</t>
  </si>
  <si>
    <t>1776389424</t>
  </si>
  <si>
    <t>Závěs kruhového potrubí pomocí objímky, kotvené do betonu průměru potrubí přes 100 do 200 mm</t>
  </si>
  <si>
    <t>https://podminky.urs.cz/item/CS_URS_2024_02/751572102</t>
  </si>
  <si>
    <t>5,99+3,04</t>
  </si>
  <si>
    <t>998751121</t>
  </si>
  <si>
    <t>Přesun hmot tonážní pro vzduchotechniku ruční v objektech v do 12 m</t>
  </si>
  <si>
    <t>198206429</t>
  </si>
  <si>
    <t>Přesun hmot pro vzduchotechniku stanovený z hmotnosti přesunovaného materiálu vodorovná dopravní vzdálenost do 100 m ruční (bez užití mechanizace) v objektech výšky do 12 m</t>
  </si>
  <si>
    <t>https://podminky.urs.cz/item/CS_URS_2024_02/998751121</t>
  </si>
  <si>
    <t>795941001</t>
  </si>
  <si>
    <t>Propojení na přívod vzduchu z exteriéru hliníkovou flexi rourou</t>
  </si>
  <si>
    <t>-257532536</t>
  </si>
  <si>
    <t>Propojení na přívod vzduchu z exteriéru (materiál ve specifikaci) hliníkovou flexi rourou</t>
  </si>
  <si>
    <t>https://podminky.urs.cz/item/CS_URS_2024_02/795941001</t>
  </si>
  <si>
    <t>42981798</t>
  </si>
  <si>
    <t>hadice ohebná neizolovaná z Al folie s vícenásobným zámkem D 150mm</t>
  </si>
  <si>
    <t>-1456666030</t>
  </si>
  <si>
    <t>795942013</t>
  </si>
  <si>
    <t>Napojení lomené ohniště na komínový průduch kouřovodem ocelovým nebo nerezovým D 150 mm</t>
  </si>
  <si>
    <t>1093153137</t>
  </si>
  <si>
    <t>Napojení ohniště na komínový průduch (materiál ve specifikaci) kouřovodem ocelovým nebo nerezovým lomené D 150 mm</t>
  </si>
  <si>
    <t>https://podminky.urs.cz/item/CS_URS_2024_02/795942013</t>
  </si>
  <si>
    <t>54171017</t>
  </si>
  <si>
    <t>roura kouřová tl plechu 2mm dl 1m D 150mm</t>
  </si>
  <si>
    <t>-960251402</t>
  </si>
  <si>
    <t>54171028</t>
  </si>
  <si>
    <t>koleno kouřové tl plechu 1,5 mm D 150mm</t>
  </si>
  <si>
    <t>1249615122</t>
  </si>
  <si>
    <t>795991002</t>
  </si>
  <si>
    <t>Umístění přenosných kamen na tuhá paliva, krbokamen a sporáků hmotnosti přes 100 do 150 kg</t>
  </si>
  <si>
    <t>-1199365900</t>
  </si>
  <si>
    <t>Umístění přenosných kamen na tuhá paliva, krbokamen a hotových sporáků hmotnosti přes 100 do 150 kg</t>
  </si>
  <si>
    <t>https://podminky.urs.cz/item/CS_URS_2024_02/795991002</t>
  </si>
  <si>
    <t>R6000390005</t>
  </si>
  <si>
    <t>Kamna krbová s CPV, výkon 8,5kW</t>
  </si>
  <si>
    <t>2019183155</t>
  </si>
  <si>
    <t>Kamna krbová s CPV, výkon 8,5kW, hmotnost do 130 kg</t>
  </si>
  <si>
    <t>998795121</t>
  </si>
  <si>
    <t>Přesun hmot tonážní pro lokální vytápění ruční v objektech v do 6 m</t>
  </si>
  <si>
    <t>-718074771</t>
  </si>
  <si>
    <t>Přesun hmot pro lokální vytápění stanovený z hmotnosti přesunovaného materiálu vodorovná dopravní vzdálenost do 50 m ruční (bez užití mechanizace) v objektech výšky do 6 m</t>
  </si>
  <si>
    <t>https://podminky.urs.cz/item/CS_URS_2024_02/998795121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</si>
  <si>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</si>
  <si>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</si>
  <si>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</si>
  <si>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</si>
  <si>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</si>
  <si>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</si>
  <si>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1574558389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</si>
  <si>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</si>
  <si>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7499351015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</si>
  <si>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</si>
  <si>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-441885806</t>
  </si>
  <si>
    <t>7499451010</t>
  </si>
  <si>
    <t>Vydání průkazu způsobilosti pro funkční celek, provizorní stav - vyhotovení dokladu o silnoproudých zařízeních a vydání průkazu způsobilosti</t>
  </si>
  <si>
    <t>583980610</t>
  </si>
  <si>
    <t>7499554010</t>
  </si>
  <si>
    <t>Zkoušky vodičů a kabelů nn silových do 1 kV průřezu žíly do 300 mm2 - měření kabelu, vodiče včetně vyhotovení protokolu</t>
  </si>
  <si>
    <t>118176027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</si>
  <si>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</si>
  <si>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</si>
  <si>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</si>
  <si>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</si>
  <si>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</si>
  <si>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</si>
  <si>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CS ÚRS 2024 01</t>
  </si>
  <si>
    <t>1024</t>
  </si>
  <si>
    <t>-1211045951</t>
  </si>
  <si>
    <t>https://podminky.urs.cz/item/CS_URS_2024_01/013254000</t>
  </si>
  <si>
    <t>3"Projektové práce Dokumentace skutečného provedení stavby v rozsahu ZTP čl 4.1"</t>
  </si>
  <si>
    <t>VRN3</t>
  </si>
  <si>
    <t>Zařízení staveniště</t>
  </si>
  <si>
    <t>032002000</t>
  </si>
  <si>
    <t>Vybavení staveniště</t>
  </si>
  <si>
    <t>762634462</t>
  </si>
  <si>
    <t>https://podminky.urs.cz/item/CS_URS_2024_01/032002000</t>
  </si>
  <si>
    <t>1"nutné vybavení staveniště pro pracovníky zhotovitele umístění na pozemku investora"</t>
  </si>
  <si>
    <t>034002000</t>
  </si>
  <si>
    <t>Zabezpečení staveniště</t>
  </si>
  <si>
    <t>970405689</t>
  </si>
  <si>
    <t>https://podminky.urs.cz/item/CS_URS_2024_01/034002000</t>
  </si>
  <si>
    <t>90"oplocení staveniště a opatření pro přístupnost níástupiště pro cetující po celou dobu výstavby"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</si>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</sst>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37202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5421110" TargetMode="External" /><Relationship Id="rId2" Type="http://schemas.openxmlformats.org/officeDocument/2006/relationships/hyperlink" Target="https://podminky.urs.cz/item/CS_URS_2024_02/964011221" TargetMode="External" /><Relationship Id="rId3" Type="http://schemas.openxmlformats.org/officeDocument/2006/relationships/hyperlink" Target="https://podminky.urs.cz/item/CS_URS_2024_02/965082933" TargetMode="External" /><Relationship Id="rId4" Type="http://schemas.openxmlformats.org/officeDocument/2006/relationships/hyperlink" Target="https://podminky.urs.cz/item/CS_URS_2024_02/968072245" TargetMode="External" /><Relationship Id="rId5" Type="http://schemas.openxmlformats.org/officeDocument/2006/relationships/hyperlink" Target="https://podminky.urs.cz/item/CS_URS_2024_02/971033651" TargetMode="External" /><Relationship Id="rId6" Type="http://schemas.openxmlformats.org/officeDocument/2006/relationships/hyperlink" Target="https://podminky.urs.cz/item/CS_URS_2024_02/974031143" TargetMode="External" /><Relationship Id="rId7" Type="http://schemas.openxmlformats.org/officeDocument/2006/relationships/hyperlink" Target="https://podminky.urs.cz/item/CS_URS_2024_02/977131115" TargetMode="External" /><Relationship Id="rId8" Type="http://schemas.openxmlformats.org/officeDocument/2006/relationships/hyperlink" Target="https://podminky.urs.cz/item/CS_URS_2024_02/977131215" TargetMode="External" /><Relationship Id="rId9" Type="http://schemas.openxmlformats.org/officeDocument/2006/relationships/hyperlink" Target="https://podminky.urs.cz/item/CS_URS_2024_02/977132111" TargetMode="External" /><Relationship Id="rId10" Type="http://schemas.openxmlformats.org/officeDocument/2006/relationships/hyperlink" Target="https://podminky.urs.cz/item/CS_URS_2024_02/977132112" TargetMode="External" /><Relationship Id="rId11" Type="http://schemas.openxmlformats.org/officeDocument/2006/relationships/hyperlink" Target="https://podminky.urs.cz/item/CS_URS_2024_02/977151111" TargetMode="External" /><Relationship Id="rId12" Type="http://schemas.openxmlformats.org/officeDocument/2006/relationships/hyperlink" Target="https://podminky.urs.cz/item/CS_URS_2024_02/977151122" TargetMode="External" /><Relationship Id="rId13" Type="http://schemas.openxmlformats.org/officeDocument/2006/relationships/hyperlink" Target="https://podminky.urs.cz/item/CS_URS_2024_02/977151124" TargetMode="External" /><Relationship Id="rId14" Type="http://schemas.openxmlformats.org/officeDocument/2006/relationships/hyperlink" Target="https://podminky.urs.cz/item/CS_URS_2024_02/997013211" TargetMode="External" /><Relationship Id="rId15" Type="http://schemas.openxmlformats.org/officeDocument/2006/relationships/hyperlink" Target="https://podminky.urs.cz/item/CS_URS_2024_02/997013501" TargetMode="External" /><Relationship Id="rId16" Type="http://schemas.openxmlformats.org/officeDocument/2006/relationships/hyperlink" Target="https://podminky.urs.cz/item/CS_URS_2024_02/997013509" TargetMode="External" /><Relationship Id="rId17" Type="http://schemas.openxmlformats.org/officeDocument/2006/relationships/hyperlink" Target="https://podminky.urs.cz/item/CS_URS_2024_02/997013631" TargetMode="External" /><Relationship Id="rId18" Type="http://schemas.openxmlformats.org/officeDocument/2006/relationships/hyperlink" Target="https://podminky.urs.cz/item/CS_URS_2024_02/762522811" TargetMode="External" /><Relationship Id="rId19" Type="http://schemas.openxmlformats.org/officeDocument/2006/relationships/hyperlink" Target="https://podminky.urs.cz/item/CS_URS_2024_02/762815811" TargetMode="External" /><Relationship Id="rId20" Type="http://schemas.openxmlformats.org/officeDocument/2006/relationships/hyperlink" Target="https://podminky.urs.cz/item/CS_URS_2024_02/776145811" TargetMode="External" /><Relationship Id="rId21" Type="http://schemas.openxmlformats.org/officeDocument/2006/relationships/hyperlink" Target="https://podminky.urs.cz/item/CS_URS_2024_02/776201814" TargetMode="External" /><Relationship Id="rId22" Type="http://schemas.openxmlformats.org/officeDocument/2006/relationships/hyperlink" Target="https://podminky.urs.cz/item/CS_URS_2024_02/776991811" TargetMode="External" /><Relationship Id="rId23" Type="http://schemas.openxmlformats.org/officeDocument/2006/relationships/hyperlink" Target="https://podminky.urs.cz/item/CS_URS_2024_02/79512181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7234410" TargetMode="External" /><Relationship Id="rId2" Type="http://schemas.openxmlformats.org/officeDocument/2006/relationships/hyperlink" Target="https://podminky.urs.cz/item/CS_URS_2024_02/317944321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612142001" TargetMode="External" /><Relationship Id="rId5" Type="http://schemas.openxmlformats.org/officeDocument/2006/relationships/hyperlink" Target="https://podminky.urs.cz/item/CS_URS_2024_02/612311131" TargetMode="External" /><Relationship Id="rId6" Type="http://schemas.openxmlformats.org/officeDocument/2006/relationships/hyperlink" Target="https://podminky.urs.cz/item/CS_URS_2024_02/612315412" TargetMode="External" /><Relationship Id="rId7" Type="http://schemas.openxmlformats.org/officeDocument/2006/relationships/hyperlink" Target="https://podminky.urs.cz/item/CS_URS_2024_02/635221421" TargetMode="External" /><Relationship Id="rId8" Type="http://schemas.openxmlformats.org/officeDocument/2006/relationships/hyperlink" Target="https://podminky.urs.cz/item/CS_URS_2024_02/642952121" TargetMode="External" /><Relationship Id="rId9" Type="http://schemas.openxmlformats.org/officeDocument/2006/relationships/hyperlink" Target="https://podminky.urs.cz/item/CS_URS_2024_02/998018001" TargetMode="External" /><Relationship Id="rId10" Type="http://schemas.openxmlformats.org/officeDocument/2006/relationships/hyperlink" Target="https://podminky.urs.cz/item/CS_URS_2024_02/713111111" TargetMode="External" /><Relationship Id="rId11" Type="http://schemas.openxmlformats.org/officeDocument/2006/relationships/hyperlink" Target="https://podminky.urs.cz/item/CS_URS_2024_02/998713121" TargetMode="External" /><Relationship Id="rId12" Type="http://schemas.openxmlformats.org/officeDocument/2006/relationships/hyperlink" Target="https://podminky.urs.cz/item/CS_URS_2024_02/762511135" TargetMode="External" /><Relationship Id="rId13" Type="http://schemas.openxmlformats.org/officeDocument/2006/relationships/hyperlink" Target="https://podminky.urs.cz/item/CS_URS_2024_02/762511264" TargetMode="External" /><Relationship Id="rId14" Type="http://schemas.openxmlformats.org/officeDocument/2006/relationships/hyperlink" Target="https://podminky.urs.cz/item/CS_URS_2024_02/762523104" TargetMode="External" /><Relationship Id="rId15" Type="http://schemas.openxmlformats.org/officeDocument/2006/relationships/hyperlink" Target="https://podminky.urs.cz/item/CS_URS_2024_02/762811210" TargetMode="External" /><Relationship Id="rId16" Type="http://schemas.openxmlformats.org/officeDocument/2006/relationships/hyperlink" Target="https://podminky.urs.cz/item/CS_URS_2024_02/998762121" TargetMode="External" /><Relationship Id="rId17" Type="http://schemas.openxmlformats.org/officeDocument/2006/relationships/hyperlink" Target="https://podminky.urs.cz/item/CS_URS_2024_02/763131751" TargetMode="External" /><Relationship Id="rId18" Type="http://schemas.openxmlformats.org/officeDocument/2006/relationships/hyperlink" Target="https://podminky.urs.cz/item/CS_URS_2024_02/763131752" TargetMode="External" /><Relationship Id="rId19" Type="http://schemas.openxmlformats.org/officeDocument/2006/relationships/hyperlink" Target="https://podminky.urs.cz/item/CS_URS_2024_02/763132223" TargetMode="External" /><Relationship Id="rId20" Type="http://schemas.openxmlformats.org/officeDocument/2006/relationships/hyperlink" Target="https://podminky.urs.cz/item/CS_URS_2024_02/998763331" TargetMode="External" /><Relationship Id="rId21" Type="http://schemas.openxmlformats.org/officeDocument/2006/relationships/hyperlink" Target="https://podminky.urs.cz/item/CS_URS_2024_02/766660182" TargetMode="External" /><Relationship Id="rId22" Type="http://schemas.openxmlformats.org/officeDocument/2006/relationships/hyperlink" Target="https://podminky.urs.cz/item/CS_URS_2024_02/766682113" TargetMode="External" /><Relationship Id="rId23" Type="http://schemas.openxmlformats.org/officeDocument/2006/relationships/hyperlink" Target="https://podminky.urs.cz/item/CS_URS_2024_02/766682122" TargetMode="External" /><Relationship Id="rId24" Type="http://schemas.openxmlformats.org/officeDocument/2006/relationships/hyperlink" Target="https://podminky.urs.cz/item/CS_URS_2024_02/998766121" TargetMode="External" /><Relationship Id="rId25" Type="http://schemas.openxmlformats.org/officeDocument/2006/relationships/hyperlink" Target="https://podminky.urs.cz/item/CS_URS_2024_02/771111011" TargetMode="External" /><Relationship Id="rId26" Type="http://schemas.openxmlformats.org/officeDocument/2006/relationships/hyperlink" Target="https://podminky.urs.cz/item/CS_URS_2024_02/771121011" TargetMode="External" /><Relationship Id="rId27" Type="http://schemas.openxmlformats.org/officeDocument/2006/relationships/hyperlink" Target="https://podminky.urs.cz/item/CS_URS_2024_02/771151022" TargetMode="External" /><Relationship Id="rId28" Type="http://schemas.openxmlformats.org/officeDocument/2006/relationships/hyperlink" Target="https://podminky.urs.cz/item/CS_URS_2024_02/771474112" TargetMode="External" /><Relationship Id="rId29" Type="http://schemas.openxmlformats.org/officeDocument/2006/relationships/hyperlink" Target="https://podminky.urs.cz/item/CS_URS_2024_02/771574475" TargetMode="External" /><Relationship Id="rId30" Type="http://schemas.openxmlformats.org/officeDocument/2006/relationships/hyperlink" Target="https://podminky.urs.cz/item/CS_URS_2024_02/998771121" TargetMode="External" /><Relationship Id="rId31" Type="http://schemas.openxmlformats.org/officeDocument/2006/relationships/hyperlink" Target="https://podminky.urs.cz/item/CS_URS_2024_02/775111116" TargetMode="External" /><Relationship Id="rId32" Type="http://schemas.openxmlformats.org/officeDocument/2006/relationships/hyperlink" Target="https://podminky.urs.cz/item/CS_URS_2024_02/775111311" TargetMode="External" /><Relationship Id="rId33" Type="http://schemas.openxmlformats.org/officeDocument/2006/relationships/hyperlink" Target="https://podminky.urs.cz/item/CS_URS_2024_02/775145121" TargetMode="External" /><Relationship Id="rId34" Type="http://schemas.openxmlformats.org/officeDocument/2006/relationships/hyperlink" Target="https://podminky.urs.cz/item/CS_URS_2024_02/775413401" TargetMode="External" /><Relationship Id="rId35" Type="http://schemas.openxmlformats.org/officeDocument/2006/relationships/hyperlink" Target="https://podminky.urs.cz/item/CS_URS_2024_02/775429121" TargetMode="External" /><Relationship Id="rId36" Type="http://schemas.openxmlformats.org/officeDocument/2006/relationships/hyperlink" Target="https://podminky.urs.cz/item/CS_URS_2024_02/775541161" TargetMode="External" /><Relationship Id="rId37" Type="http://schemas.openxmlformats.org/officeDocument/2006/relationships/hyperlink" Target="https://podminky.urs.cz/item/CS_URS_2024_02/775591191" TargetMode="External" /><Relationship Id="rId38" Type="http://schemas.openxmlformats.org/officeDocument/2006/relationships/hyperlink" Target="https://podminky.urs.cz/item/CS_URS_2024_02/998775121" TargetMode="External" /><Relationship Id="rId39" Type="http://schemas.openxmlformats.org/officeDocument/2006/relationships/hyperlink" Target="https://podminky.urs.cz/item/CS_URS_2024_02/784181111" TargetMode="External" /><Relationship Id="rId40" Type="http://schemas.openxmlformats.org/officeDocument/2006/relationships/hyperlink" Target="https://podminky.urs.cz/item/CS_URS_2024_02/784211121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31251114" TargetMode="External" /><Relationship Id="rId2" Type="http://schemas.openxmlformats.org/officeDocument/2006/relationships/hyperlink" Target="https://podminky.urs.cz/item/CS_URS_2024_02/998731121" TargetMode="External" /><Relationship Id="rId3" Type="http://schemas.openxmlformats.org/officeDocument/2006/relationships/hyperlink" Target="https://podminky.urs.cz/item/CS_URS_2024_02/733222102" TargetMode="External" /><Relationship Id="rId4" Type="http://schemas.openxmlformats.org/officeDocument/2006/relationships/hyperlink" Target="https://podminky.urs.cz/item/CS_URS_2024_02/733222104" TargetMode="External" /><Relationship Id="rId5" Type="http://schemas.openxmlformats.org/officeDocument/2006/relationships/hyperlink" Target="https://podminky.urs.cz/item/CS_URS_2024_02/998733121" TargetMode="External" /><Relationship Id="rId6" Type="http://schemas.openxmlformats.org/officeDocument/2006/relationships/hyperlink" Target="https://podminky.urs.cz/item/CS_URS_2024_02/734209103" TargetMode="External" /><Relationship Id="rId7" Type="http://schemas.openxmlformats.org/officeDocument/2006/relationships/hyperlink" Target="https://podminky.urs.cz/item/CS_URS_2024_02/734209113" TargetMode="External" /><Relationship Id="rId8" Type="http://schemas.openxmlformats.org/officeDocument/2006/relationships/hyperlink" Target="https://podminky.urs.cz/item/CS_URS_2024_02/734211126" TargetMode="External" /><Relationship Id="rId9" Type="http://schemas.openxmlformats.org/officeDocument/2006/relationships/hyperlink" Target="https://podminky.urs.cz/item/CS_URS_2024_02/734291123" TargetMode="External" /><Relationship Id="rId10" Type="http://schemas.openxmlformats.org/officeDocument/2006/relationships/hyperlink" Target="https://podminky.urs.cz/item/CS_URS_2024_02/998734121" TargetMode="External" /><Relationship Id="rId11" Type="http://schemas.openxmlformats.org/officeDocument/2006/relationships/hyperlink" Target="https://podminky.urs.cz/item/CS_URS_2024_02/735152373" TargetMode="External" /><Relationship Id="rId12" Type="http://schemas.openxmlformats.org/officeDocument/2006/relationships/hyperlink" Target="https://podminky.urs.cz/item/CS_URS_2024_02/735152676" TargetMode="External" /><Relationship Id="rId13" Type="http://schemas.openxmlformats.org/officeDocument/2006/relationships/hyperlink" Target="https://podminky.urs.cz/item/CS_URS_2024_02/735152678" TargetMode="External" /><Relationship Id="rId14" Type="http://schemas.openxmlformats.org/officeDocument/2006/relationships/hyperlink" Target="https://podminky.urs.cz/item/CS_URS_2024_02/735152679" TargetMode="External" /><Relationship Id="rId15" Type="http://schemas.openxmlformats.org/officeDocument/2006/relationships/hyperlink" Target="https://podminky.urs.cz/item/CS_URS_2024_02/735160144" TargetMode="External" /><Relationship Id="rId16" Type="http://schemas.openxmlformats.org/officeDocument/2006/relationships/hyperlink" Target="https://podminky.urs.cz/item/CS_URS_2024_02/998735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51111052" TargetMode="External" /><Relationship Id="rId2" Type="http://schemas.openxmlformats.org/officeDocument/2006/relationships/hyperlink" Target="https://podminky.urs.cz/item/CS_URS_2024_02/751511182" TargetMode="External" /><Relationship Id="rId3" Type="http://schemas.openxmlformats.org/officeDocument/2006/relationships/hyperlink" Target="https://podminky.urs.cz/item/CS_URS_2024_02/751514178" TargetMode="External" /><Relationship Id="rId4" Type="http://schemas.openxmlformats.org/officeDocument/2006/relationships/hyperlink" Target="https://podminky.urs.cz/item/CS_URS_2024_02/751514776" TargetMode="External" /><Relationship Id="rId5" Type="http://schemas.openxmlformats.org/officeDocument/2006/relationships/hyperlink" Target="https://podminky.urs.cz/item/CS_URS_2024_02/751572102" TargetMode="External" /><Relationship Id="rId6" Type="http://schemas.openxmlformats.org/officeDocument/2006/relationships/hyperlink" Target="https://podminky.urs.cz/item/CS_URS_2024_02/998751121" TargetMode="External" /><Relationship Id="rId7" Type="http://schemas.openxmlformats.org/officeDocument/2006/relationships/hyperlink" Target="https://podminky.urs.cz/item/CS_URS_2024_02/795941001" TargetMode="External" /><Relationship Id="rId8" Type="http://schemas.openxmlformats.org/officeDocument/2006/relationships/hyperlink" Target="https://podminky.urs.cz/item/CS_URS_2024_02/795942013" TargetMode="External" /><Relationship Id="rId9" Type="http://schemas.openxmlformats.org/officeDocument/2006/relationships/hyperlink" Target="https://podminky.urs.cz/item/CS_URS_2024_02/795991002" TargetMode="External" /><Relationship Id="rId10" Type="http://schemas.openxmlformats.org/officeDocument/2006/relationships/hyperlink" Target="https://podminky.urs.cz/item/CS_URS_2024_02/998795121" TargetMode="External" /><Relationship Id="rId1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2002000" TargetMode="External" /><Relationship Id="rId3" Type="http://schemas.openxmlformats.org/officeDocument/2006/relationships/hyperlink" Target="https://podminky.urs.cz/item/CS_URS_2024_01/034002000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BH24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Oprava  bytu výpravní budovy Stařeč č. p. 143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'SO01 - elektroinstalace'!J30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'SO01 - elektroinstalace'!P83</f>
        <v>0</v>
      </c>
      <c r="AV55" s="122">
        <f>'SO01 - elektroinstalace'!J33</f>
        <v>0</v>
      </c>
      <c r="AW55" s="122">
        <f>'SO01 - elektroinstalace'!J34</f>
        <v>0</v>
      </c>
      <c r="AX55" s="122">
        <f>'SO01 - elektroinstalace'!J35</f>
        <v>0</v>
      </c>
      <c r="AY55" s="122">
        <f>'SO01 - elektroinstalace'!J36</f>
        <v>0</v>
      </c>
      <c r="AZ55" s="122">
        <f>'SO01 - elektroinstalace'!F33</f>
        <v>0</v>
      </c>
      <c r="BA55" s="122">
        <f>'SO01 - elektroinstalace'!F34</f>
        <v>0</v>
      </c>
      <c r="BB55" s="122">
        <f>'SO01 - elektroinstalace'!F35</f>
        <v>0</v>
      </c>
      <c r="BC55" s="122">
        <f>'SO01 - elektroinstalace'!F36</f>
        <v>0</v>
      </c>
      <c r="BD55" s="124">
        <f>'SO01 - elektroinstalace'!F37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77</v>
      </c>
    </row>
    <row r="56" s="7" customFormat="1" ht="16.5" customHeight="1">
      <c r="A56" s="113" t="s">
        <v>73</v>
      </c>
      <c r="B56" s="114"/>
      <c r="C56" s="115"/>
      <c r="D56" s="116" t="s">
        <v>79</v>
      </c>
      <c r="E56" s="116"/>
      <c r="F56" s="116"/>
      <c r="G56" s="116"/>
      <c r="H56" s="116"/>
      <c r="I56" s="117"/>
      <c r="J56" s="116" t="s">
        <v>80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'SO021 - demontáže'!J30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'SO021 - demontáže'!P86</f>
        <v>0</v>
      </c>
      <c r="AV56" s="122">
        <f>'SO021 - demontáže'!J33</f>
        <v>0</v>
      </c>
      <c r="AW56" s="122">
        <f>'SO021 - demontáže'!J34</f>
        <v>0</v>
      </c>
      <c r="AX56" s="122">
        <f>'SO021 - demontáže'!J35</f>
        <v>0</v>
      </c>
      <c r="AY56" s="122">
        <f>'SO021 - demontáže'!J36</f>
        <v>0</v>
      </c>
      <c r="AZ56" s="122">
        <f>'SO021 - demontáže'!F33</f>
        <v>0</v>
      </c>
      <c r="BA56" s="122">
        <f>'SO021 - demontáže'!F34</f>
        <v>0</v>
      </c>
      <c r="BB56" s="122">
        <f>'SO021 - demontáže'!F35</f>
        <v>0</v>
      </c>
      <c r="BC56" s="122">
        <f>'SO021 - demontáže'!F36</f>
        <v>0</v>
      </c>
      <c r="BD56" s="124">
        <f>'SO021 - demontáže'!F37</f>
        <v>0</v>
      </c>
      <c r="BE56" s="7"/>
      <c r="BT56" s="125" t="s">
        <v>77</v>
      </c>
      <c r="BV56" s="125" t="s">
        <v>71</v>
      </c>
      <c r="BW56" s="125" t="s">
        <v>81</v>
      </c>
      <c r="BX56" s="125" t="s">
        <v>5</v>
      </c>
      <c r="CL56" s="125" t="s">
        <v>19</v>
      </c>
      <c r="CM56" s="125" t="s">
        <v>77</v>
      </c>
    </row>
    <row r="57" s="7" customFormat="1" ht="16.5" customHeight="1">
      <c r="A57" s="113" t="s">
        <v>73</v>
      </c>
      <c r="B57" s="114"/>
      <c r="C57" s="115"/>
      <c r="D57" s="116" t="s">
        <v>82</v>
      </c>
      <c r="E57" s="116"/>
      <c r="F57" s="116"/>
      <c r="G57" s="116"/>
      <c r="H57" s="116"/>
      <c r="I57" s="117"/>
      <c r="J57" s="116" t="s">
        <v>83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'SO022 - ASŘ'!J30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'SO022 - ASŘ'!P91</f>
        <v>0</v>
      </c>
      <c r="AV57" s="122">
        <f>'SO022 - ASŘ'!J33</f>
        <v>0</v>
      </c>
      <c r="AW57" s="122">
        <f>'SO022 - ASŘ'!J34</f>
        <v>0</v>
      </c>
      <c r="AX57" s="122">
        <f>'SO022 - ASŘ'!J35</f>
        <v>0</v>
      </c>
      <c r="AY57" s="122">
        <f>'SO022 - ASŘ'!J36</f>
        <v>0</v>
      </c>
      <c r="AZ57" s="122">
        <f>'SO022 - ASŘ'!F33</f>
        <v>0</v>
      </c>
      <c r="BA57" s="122">
        <f>'SO022 - ASŘ'!F34</f>
        <v>0</v>
      </c>
      <c r="BB57" s="122">
        <f>'SO022 - ASŘ'!F35</f>
        <v>0</v>
      </c>
      <c r="BC57" s="122">
        <f>'SO022 - ASŘ'!F36</f>
        <v>0</v>
      </c>
      <c r="BD57" s="124">
        <f>'SO022 - ASŘ'!F37</f>
        <v>0</v>
      </c>
      <c r="BE57" s="7"/>
      <c r="BT57" s="125" t="s">
        <v>77</v>
      </c>
      <c r="BV57" s="125" t="s">
        <v>71</v>
      </c>
      <c r="BW57" s="125" t="s">
        <v>84</v>
      </c>
      <c r="BX57" s="125" t="s">
        <v>5</v>
      </c>
      <c r="CL57" s="125" t="s">
        <v>19</v>
      </c>
      <c r="CM57" s="125" t="s">
        <v>77</v>
      </c>
    </row>
    <row r="58" s="7" customFormat="1" ht="16.5" customHeight="1">
      <c r="A58" s="113" t="s">
        <v>73</v>
      </c>
      <c r="B58" s="114"/>
      <c r="C58" s="115"/>
      <c r="D58" s="116" t="s">
        <v>85</v>
      </c>
      <c r="E58" s="116"/>
      <c r="F58" s="116"/>
      <c r="G58" s="116"/>
      <c r="H58" s="116"/>
      <c r="I58" s="117"/>
      <c r="J58" s="116" t="s">
        <v>86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'SO023 - UT'!J30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'SO023 - UT'!P84</f>
        <v>0</v>
      </c>
      <c r="AV58" s="122">
        <f>'SO023 - UT'!J33</f>
        <v>0</v>
      </c>
      <c r="AW58" s="122">
        <f>'SO023 - UT'!J34</f>
        <v>0</v>
      </c>
      <c r="AX58" s="122">
        <f>'SO023 - UT'!J35</f>
        <v>0</v>
      </c>
      <c r="AY58" s="122">
        <f>'SO023 - UT'!J36</f>
        <v>0</v>
      </c>
      <c r="AZ58" s="122">
        <f>'SO023 - UT'!F33</f>
        <v>0</v>
      </c>
      <c r="BA58" s="122">
        <f>'SO023 - UT'!F34</f>
        <v>0</v>
      </c>
      <c r="BB58" s="122">
        <f>'SO023 - UT'!F35</f>
        <v>0</v>
      </c>
      <c r="BC58" s="122">
        <f>'SO023 - UT'!F36</f>
        <v>0</v>
      </c>
      <c r="BD58" s="124">
        <f>'SO023 - UT'!F37</f>
        <v>0</v>
      </c>
      <c r="BE58" s="7"/>
      <c r="BT58" s="125" t="s">
        <v>77</v>
      </c>
      <c r="BV58" s="125" t="s">
        <v>71</v>
      </c>
      <c r="BW58" s="125" t="s">
        <v>87</v>
      </c>
      <c r="BX58" s="125" t="s">
        <v>5</v>
      </c>
      <c r="CL58" s="125" t="s">
        <v>19</v>
      </c>
      <c r="CM58" s="125" t="s">
        <v>77</v>
      </c>
    </row>
    <row r="59" s="7" customFormat="1" ht="16.5" customHeight="1">
      <c r="A59" s="113" t="s">
        <v>73</v>
      </c>
      <c r="B59" s="114"/>
      <c r="C59" s="115"/>
      <c r="D59" s="116" t="s">
        <v>88</v>
      </c>
      <c r="E59" s="116"/>
      <c r="F59" s="116"/>
      <c r="G59" s="116"/>
      <c r="H59" s="116"/>
      <c r="I59" s="117"/>
      <c r="J59" s="116" t="s">
        <v>89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'SO024 - VZT'!J30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'SO024 - VZT'!P82</f>
        <v>0</v>
      </c>
      <c r="AV59" s="122">
        <f>'SO024 - VZT'!J33</f>
        <v>0</v>
      </c>
      <c r="AW59" s="122">
        <f>'SO024 - VZT'!J34</f>
        <v>0</v>
      </c>
      <c r="AX59" s="122">
        <f>'SO024 - VZT'!J35</f>
        <v>0</v>
      </c>
      <c r="AY59" s="122">
        <f>'SO024 - VZT'!J36</f>
        <v>0</v>
      </c>
      <c r="AZ59" s="122">
        <f>'SO024 - VZT'!F33</f>
        <v>0</v>
      </c>
      <c r="BA59" s="122">
        <f>'SO024 - VZT'!F34</f>
        <v>0</v>
      </c>
      <c r="BB59" s="122">
        <f>'SO024 - VZT'!F35</f>
        <v>0</v>
      </c>
      <c r="BC59" s="122">
        <f>'SO024 - VZT'!F36</f>
        <v>0</v>
      </c>
      <c r="BD59" s="124">
        <f>'SO024 - VZT'!F37</f>
        <v>0</v>
      </c>
      <c r="BE59" s="7"/>
      <c r="BT59" s="125" t="s">
        <v>77</v>
      </c>
      <c r="BV59" s="125" t="s">
        <v>71</v>
      </c>
      <c r="BW59" s="125" t="s">
        <v>90</v>
      </c>
      <c r="BX59" s="125" t="s">
        <v>5</v>
      </c>
      <c r="CL59" s="125" t="s">
        <v>19</v>
      </c>
      <c r="CM59" s="125" t="s">
        <v>77</v>
      </c>
    </row>
    <row r="60" s="7" customFormat="1" ht="16.5" customHeight="1">
      <c r="A60" s="113" t="s">
        <v>73</v>
      </c>
      <c r="B60" s="114"/>
      <c r="C60" s="115"/>
      <c r="D60" s="116" t="s">
        <v>91</v>
      </c>
      <c r="E60" s="116"/>
      <c r="F60" s="116"/>
      <c r="G60" s="116"/>
      <c r="H60" s="116"/>
      <c r="I60" s="117"/>
      <c r="J60" s="116" t="s">
        <v>91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'VRN - VRN'!J30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6">
        <v>0</v>
      </c>
      <c r="AT60" s="127">
        <f>ROUND(SUM(AV60:AW60),2)</f>
        <v>0</v>
      </c>
      <c r="AU60" s="128">
        <f>'VRN - VRN'!P83</f>
        <v>0</v>
      </c>
      <c r="AV60" s="127">
        <f>'VRN - VRN'!J33</f>
        <v>0</v>
      </c>
      <c r="AW60" s="127">
        <f>'VRN - VRN'!J34</f>
        <v>0</v>
      </c>
      <c r="AX60" s="127">
        <f>'VRN - VRN'!J35</f>
        <v>0</v>
      </c>
      <c r="AY60" s="127">
        <f>'VRN - VRN'!J36</f>
        <v>0</v>
      </c>
      <c r="AZ60" s="127">
        <f>'VRN - VRN'!F33</f>
        <v>0</v>
      </c>
      <c r="BA60" s="127">
        <f>'VRN - VRN'!F34</f>
        <v>0</v>
      </c>
      <c r="BB60" s="127">
        <f>'VRN - VRN'!F35</f>
        <v>0</v>
      </c>
      <c r="BC60" s="127">
        <f>'VRN - VRN'!F36</f>
        <v>0</v>
      </c>
      <c r="BD60" s="129">
        <f>'VRN - VRN'!F37</f>
        <v>0</v>
      </c>
      <c r="BE60" s="7"/>
      <c r="BT60" s="125" t="s">
        <v>77</v>
      </c>
      <c r="BV60" s="125" t="s">
        <v>71</v>
      </c>
      <c r="BW60" s="125" t="s">
        <v>92</v>
      </c>
      <c r="BX60" s="125" t="s">
        <v>5</v>
      </c>
      <c r="CL60" s="125" t="s">
        <v>19</v>
      </c>
      <c r="CM60" s="125" t="s">
        <v>77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3MQtP6kaHl7eLoG8OltkGuNNH9o8eRzkN2PPtI+dE2n5h6/URLCtzz8+vbYcQs0V8Kvq3X4yMgIRUAqXjaZ1Yg==" hashValue="EdgE8kZYn94VdNDp9McHnuENgUvq5tlDvais3rGaUsFDcWt7B4tVrpr5b3P08IPMxK2T77wf+1cKZ5l4ksuD3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elektroinstalace'!C2" display="/"/>
    <hyperlink ref="A56" location="'SO021 - demontáže'!C2" display="/"/>
    <hyperlink ref="A57" location="'SO022 - ASŘ'!C2" display="/"/>
    <hyperlink ref="A58" location="'SO023 - UT'!C2" display="/"/>
    <hyperlink ref="A59" location="'SO024 - VZT'!C2" display="/"/>
    <hyperlink ref="A60" location="'VR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ROUND((SUM(BE83:BE372)),  2)</f>
        <v>0</v>
      </c>
      <c r="G33" s="40"/>
      <c r="H33" s="40"/>
      <c r="I33" s="150">
        <v>0.20999999999999999</v>
      </c>
      <c r="J33" s="149">
        <f>ROUND(((SUM(BE83:BE372))*I33),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ROUND((SUM(BF83:BF372)),  2)</f>
        <v>0</v>
      </c>
      <c r="G34" s="40"/>
      <c r="H34" s="40"/>
      <c r="I34" s="150">
        <v>0.12</v>
      </c>
      <c r="J34" s="149">
        <f>ROUND(((SUM(BF83:BF372))*I34),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ROUND((SUM(BG83:BG372)),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ROUND((SUM(BH83:BH372)),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ROUND((SUM(BI83:BI372)),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SO01 -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103</v>
      </c>
      <c r="E63" s="170"/>
      <c r="F63" s="170"/>
      <c r="G63" s="170"/>
      <c r="H63" s="170"/>
      <c r="I63" s="170"/>
      <c r="J63" s="171">
        <f>J107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 xml:space="preserve">Oprava  bytu výpravní budovy Stařeč č. p. 143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SO01 - elektroinstalace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28. 8. 2024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105</v>
      </c>
      <c r="D82" s="182" t="s">
        <v>54</v>
      </c>
      <c r="E82" s="182" t="s">
        <v>50</v>
      </c>
      <c r="F82" s="182" t="s">
        <v>51</v>
      </c>
      <c r="G82" s="182" t="s">
        <v>106</v>
      </c>
      <c r="H82" s="182" t="s">
        <v>107</v>
      </c>
      <c r="I82" s="182" t="s">
        <v>108</v>
      </c>
      <c r="J82" s="182" t="s">
        <v>98</v>
      </c>
      <c r="K82" s="183" t="s">
        <v>109</v>
      </c>
      <c r="L82" s="184"/>
      <c r="M82" s="94" t="s">
        <v>19</v>
      </c>
      <c r="N82" s="95" t="s">
        <v>39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P84+P107</f>
        <v>0</v>
      </c>
      <c r="Q83" s="98"/>
      <c r="R83" s="187">
        <f>R84+R107</f>
        <v>0.0076300000000000005</v>
      </c>
      <c r="S83" s="98"/>
      <c r="T83" s="188">
        <f>T84+T107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99</v>
      </c>
      <c r="BK83" s="189">
        <f>BK84+BK107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117</v>
      </c>
      <c r="F84" s="193" t="s">
        <v>118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P85+P98</f>
        <v>0</v>
      </c>
      <c r="Q84" s="198"/>
      <c r="R84" s="199">
        <f>R85+R98</f>
        <v>0</v>
      </c>
      <c r="S84" s="198"/>
      <c r="T84" s="200">
        <f>T85+T98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119</v>
      </c>
      <c r="AT84" s="202" t="s">
        <v>68</v>
      </c>
      <c r="AU84" s="202" t="s">
        <v>69</v>
      </c>
      <c r="AY84" s="201" t="s">
        <v>120</v>
      </c>
      <c r="BK84" s="203">
        <f>BK85+BK98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121</v>
      </c>
      <c r="F85" s="204" t="s">
        <v>122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SUM(P86:P97)</f>
        <v>0</v>
      </c>
      <c r="Q85" s="198"/>
      <c r="R85" s="199">
        <f>SUM(R86:R97)</f>
        <v>0</v>
      </c>
      <c r="S85" s="198"/>
      <c r="T85" s="200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119</v>
      </c>
      <c r="AT85" s="202" t="s">
        <v>68</v>
      </c>
      <c r="AU85" s="202" t="s">
        <v>77</v>
      </c>
      <c r="AY85" s="201" t="s">
        <v>120</v>
      </c>
      <c r="BK85" s="203">
        <f>SUM(BK86:BK97)</f>
        <v>0</v>
      </c>
    </row>
    <row r="86" s="2" customFormat="1" ht="16.5" customHeight="1">
      <c r="A86" s="40"/>
      <c r="B86" s="41"/>
      <c r="C86" s="206" t="s">
        <v>77</v>
      </c>
      <c r="D86" s="206" t="s">
        <v>123</v>
      </c>
      <c r="E86" s="207" t="s">
        <v>124</v>
      </c>
      <c r="F86" s="208" t="s">
        <v>125</v>
      </c>
      <c r="G86" s="209" t="s">
        <v>126</v>
      </c>
      <c r="H86" s="210">
        <v>15</v>
      </c>
      <c r="I86" s="211"/>
      <c r="J86" s="212">
        <f>ROUND(I86*H86,2)</f>
        <v>0</v>
      </c>
      <c r="K86" s="208" t="s">
        <v>127</v>
      </c>
      <c r="L86" s="46"/>
      <c r="M86" s="213" t="s">
        <v>19</v>
      </c>
      <c r="N86" s="214" t="s">
        <v>41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128</v>
      </c>
      <c r="AT86" s="217" t="s">
        <v>123</v>
      </c>
      <c r="AU86" s="217" t="s">
        <v>119</v>
      </c>
      <c r="AY86" s="19" t="s">
        <v>120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119</v>
      </c>
      <c r="BK86" s="218">
        <f>ROUND(I86*H86,2)</f>
        <v>0</v>
      </c>
      <c r="BL86" s="19" t="s">
        <v>128</v>
      </c>
      <c r="BM86" s="217" t="s">
        <v>129</v>
      </c>
    </row>
    <row r="87" s="2" customFormat="1">
      <c r="A87" s="40"/>
      <c r="B87" s="41"/>
      <c r="C87" s="42"/>
      <c r="D87" s="219" t="s">
        <v>130</v>
      </c>
      <c r="E87" s="42"/>
      <c r="F87" s="220" t="s">
        <v>131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130</v>
      </c>
      <c r="AU87" s="19" t="s">
        <v>119</v>
      </c>
    </row>
    <row r="88" s="13" customFormat="1">
      <c r="A88" s="13"/>
      <c r="B88" s="224"/>
      <c r="C88" s="225"/>
      <c r="D88" s="219" t="s">
        <v>132</v>
      </c>
      <c r="E88" s="226" t="s">
        <v>19</v>
      </c>
      <c r="F88" s="227" t="s">
        <v>133</v>
      </c>
      <c r="G88" s="225"/>
      <c r="H88" s="228">
        <v>15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132</v>
      </c>
      <c r="AU88" s="234" t="s">
        <v>119</v>
      </c>
      <c r="AV88" s="13" t="s">
        <v>119</v>
      </c>
      <c r="AW88" s="13" t="s">
        <v>31</v>
      </c>
      <c r="AX88" s="13" t="s">
        <v>69</v>
      </c>
      <c r="AY88" s="234" t="s">
        <v>120</v>
      </c>
    </row>
    <row r="89" s="14" customFormat="1">
      <c r="A89" s="14"/>
      <c r="B89" s="235"/>
      <c r="C89" s="236"/>
      <c r="D89" s="219" t="s">
        <v>132</v>
      </c>
      <c r="E89" s="237" t="s">
        <v>19</v>
      </c>
      <c r="F89" s="238" t="s">
        <v>134</v>
      </c>
      <c r="G89" s="236"/>
      <c r="H89" s="239">
        <v>15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5" t="s">
        <v>132</v>
      </c>
      <c r="AU89" s="245" t="s">
        <v>119</v>
      </c>
      <c r="AV89" s="14" t="s">
        <v>135</v>
      </c>
      <c r="AW89" s="14" t="s">
        <v>4</v>
      </c>
      <c r="AX89" s="14" t="s">
        <v>77</v>
      </c>
      <c r="AY89" s="245" t="s">
        <v>120</v>
      </c>
    </row>
    <row r="90" s="2" customFormat="1" ht="16.5" customHeight="1">
      <c r="A90" s="40"/>
      <c r="B90" s="41"/>
      <c r="C90" s="206" t="s">
        <v>119</v>
      </c>
      <c r="D90" s="206" t="s">
        <v>123</v>
      </c>
      <c r="E90" s="207" t="s">
        <v>136</v>
      </c>
      <c r="F90" s="208" t="s">
        <v>137</v>
      </c>
      <c r="G90" s="209" t="s">
        <v>138</v>
      </c>
      <c r="H90" s="210">
        <v>4</v>
      </c>
      <c r="I90" s="211"/>
      <c r="J90" s="212">
        <f>ROUND(I90*H90,2)</f>
        <v>0</v>
      </c>
      <c r="K90" s="208" t="s">
        <v>127</v>
      </c>
      <c r="L90" s="46"/>
      <c r="M90" s="213" t="s">
        <v>19</v>
      </c>
      <c r="N90" s="214" t="s">
        <v>41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128</v>
      </c>
      <c r="AT90" s="217" t="s">
        <v>123</v>
      </c>
      <c r="AU90" s="217" t="s">
        <v>119</v>
      </c>
      <c r="AY90" s="19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119</v>
      </c>
      <c r="BK90" s="218">
        <f>ROUND(I90*H90,2)</f>
        <v>0</v>
      </c>
      <c r="BL90" s="19" t="s">
        <v>128</v>
      </c>
      <c r="BM90" s="217" t="s">
        <v>139</v>
      </c>
    </row>
    <row r="91" s="2" customFormat="1">
      <c r="A91" s="40"/>
      <c r="B91" s="41"/>
      <c r="C91" s="42"/>
      <c r="D91" s="219" t="s">
        <v>130</v>
      </c>
      <c r="E91" s="42"/>
      <c r="F91" s="220" t="s">
        <v>140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119</v>
      </c>
    </row>
    <row r="92" s="13" customFormat="1">
      <c r="A92" s="13"/>
      <c r="B92" s="224"/>
      <c r="C92" s="225"/>
      <c r="D92" s="219" t="s">
        <v>132</v>
      </c>
      <c r="E92" s="226" t="s">
        <v>19</v>
      </c>
      <c r="F92" s="227" t="s">
        <v>141</v>
      </c>
      <c r="G92" s="225"/>
      <c r="H92" s="228">
        <v>4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132</v>
      </c>
      <c r="AU92" s="234" t="s">
        <v>119</v>
      </c>
      <c r="AV92" s="13" t="s">
        <v>119</v>
      </c>
      <c r="AW92" s="13" t="s">
        <v>31</v>
      </c>
      <c r="AX92" s="13" t="s">
        <v>69</v>
      </c>
      <c r="AY92" s="234" t="s">
        <v>120</v>
      </c>
    </row>
    <row r="93" s="14" customFormat="1">
      <c r="A93" s="14"/>
      <c r="B93" s="235"/>
      <c r="C93" s="236"/>
      <c r="D93" s="219" t="s">
        <v>132</v>
      </c>
      <c r="E93" s="237" t="s">
        <v>19</v>
      </c>
      <c r="F93" s="238" t="s">
        <v>134</v>
      </c>
      <c r="G93" s="236"/>
      <c r="H93" s="239">
        <v>4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132</v>
      </c>
      <c r="AU93" s="245" t="s">
        <v>119</v>
      </c>
      <c r="AV93" s="14" t="s">
        <v>135</v>
      </c>
      <c r="AW93" s="14" t="s">
        <v>4</v>
      </c>
      <c r="AX93" s="14" t="s">
        <v>77</v>
      </c>
      <c r="AY93" s="245" t="s">
        <v>120</v>
      </c>
    </row>
    <row r="94" s="2" customFormat="1" ht="16.5" customHeight="1">
      <c r="A94" s="40"/>
      <c r="B94" s="41"/>
      <c r="C94" s="206" t="s">
        <v>142</v>
      </c>
      <c r="D94" s="206" t="s">
        <v>123</v>
      </c>
      <c r="E94" s="207" t="s">
        <v>143</v>
      </c>
      <c r="F94" s="208" t="s">
        <v>144</v>
      </c>
      <c r="G94" s="209" t="s">
        <v>138</v>
      </c>
      <c r="H94" s="210">
        <v>8</v>
      </c>
      <c r="I94" s="211"/>
      <c r="J94" s="212">
        <f>ROUND(I94*H94,2)</f>
        <v>0</v>
      </c>
      <c r="K94" s="208" t="s">
        <v>127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128</v>
      </c>
      <c r="AT94" s="217" t="s">
        <v>123</v>
      </c>
      <c r="AU94" s="217" t="s">
        <v>119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119</v>
      </c>
      <c r="BK94" s="218">
        <f>ROUND(I94*H94,2)</f>
        <v>0</v>
      </c>
      <c r="BL94" s="19" t="s">
        <v>128</v>
      </c>
      <c r="BM94" s="217" t="s">
        <v>145</v>
      </c>
    </row>
    <row r="95" s="2" customFormat="1">
      <c r="A95" s="40"/>
      <c r="B95" s="41"/>
      <c r="C95" s="42"/>
      <c r="D95" s="219" t="s">
        <v>130</v>
      </c>
      <c r="E95" s="42"/>
      <c r="F95" s="220" t="s">
        <v>146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119</v>
      </c>
    </row>
    <row r="96" s="13" customFormat="1">
      <c r="A96" s="13"/>
      <c r="B96" s="224"/>
      <c r="C96" s="225"/>
      <c r="D96" s="219" t="s">
        <v>132</v>
      </c>
      <c r="E96" s="226" t="s">
        <v>19</v>
      </c>
      <c r="F96" s="227" t="s">
        <v>147</v>
      </c>
      <c r="G96" s="225"/>
      <c r="H96" s="228">
        <v>8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132</v>
      </c>
      <c r="AU96" s="234" t="s">
        <v>119</v>
      </c>
      <c r="AV96" s="13" t="s">
        <v>119</v>
      </c>
      <c r="AW96" s="13" t="s">
        <v>31</v>
      </c>
      <c r="AX96" s="13" t="s">
        <v>69</v>
      </c>
      <c r="AY96" s="234" t="s">
        <v>120</v>
      </c>
    </row>
    <row r="97" s="14" customFormat="1">
      <c r="A97" s="14"/>
      <c r="B97" s="235"/>
      <c r="C97" s="236"/>
      <c r="D97" s="219" t="s">
        <v>132</v>
      </c>
      <c r="E97" s="237" t="s">
        <v>19</v>
      </c>
      <c r="F97" s="238" t="s">
        <v>134</v>
      </c>
      <c r="G97" s="236"/>
      <c r="H97" s="239">
        <v>8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132</v>
      </c>
      <c r="AU97" s="245" t="s">
        <v>119</v>
      </c>
      <c r="AV97" s="14" t="s">
        <v>135</v>
      </c>
      <c r="AW97" s="14" t="s">
        <v>4</v>
      </c>
      <c r="AX97" s="14" t="s">
        <v>77</v>
      </c>
      <c r="AY97" s="245" t="s">
        <v>120</v>
      </c>
    </row>
    <row r="98" s="12" customFormat="1" ht="22.8" customHeight="1">
      <c r="A98" s="12"/>
      <c r="B98" s="190"/>
      <c r="C98" s="191"/>
      <c r="D98" s="192" t="s">
        <v>68</v>
      </c>
      <c r="E98" s="204" t="s">
        <v>148</v>
      </c>
      <c r="F98" s="204" t="s">
        <v>149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SUM(P99:P106)</f>
        <v>0</v>
      </c>
      <c r="Q98" s="198"/>
      <c r="R98" s="199">
        <f>SUM(R99:R106)</f>
        <v>0</v>
      </c>
      <c r="S98" s="198"/>
      <c r="T98" s="200">
        <f>SUM(T99:T106)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119</v>
      </c>
      <c r="AT98" s="202" t="s">
        <v>68</v>
      </c>
      <c r="AU98" s="202" t="s">
        <v>77</v>
      </c>
      <c r="AY98" s="201" t="s">
        <v>120</v>
      </c>
      <c r="BK98" s="203">
        <f>SUM(BK99:BK106)</f>
        <v>0</v>
      </c>
    </row>
    <row r="99" s="2" customFormat="1" ht="21.75" customHeight="1">
      <c r="A99" s="40"/>
      <c r="B99" s="41"/>
      <c r="C99" s="246" t="s">
        <v>135</v>
      </c>
      <c r="D99" s="246" t="s">
        <v>150</v>
      </c>
      <c r="E99" s="247" t="s">
        <v>151</v>
      </c>
      <c r="F99" s="248" t="s">
        <v>152</v>
      </c>
      <c r="G99" s="249" t="s">
        <v>138</v>
      </c>
      <c r="H99" s="250">
        <v>3</v>
      </c>
      <c r="I99" s="251"/>
      <c r="J99" s="252">
        <f>ROUND(I99*H99,2)</f>
        <v>0</v>
      </c>
      <c r="K99" s="248" t="s">
        <v>127</v>
      </c>
      <c r="L99" s="253"/>
      <c r="M99" s="254" t="s">
        <v>19</v>
      </c>
      <c r="N99" s="255" t="s">
        <v>41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153</v>
      </c>
      <c r="AT99" s="217" t="s">
        <v>150</v>
      </c>
      <c r="AU99" s="217" t="s">
        <v>119</v>
      </c>
      <c r="AY99" s="19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119</v>
      </c>
      <c r="BK99" s="218">
        <f>ROUND(I99*H99,2)</f>
        <v>0</v>
      </c>
      <c r="BL99" s="19" t="s">
        <v>154</v>
      </c>
      <c r="BM99" s="217" t="s">
        <v>155</v>
      </c>
    </row>
    <row r="100" s="2" customFormat="1">
      <c r="A100" s="40"/>
      <c r="B100" s="41"/>
      <c r="C100" s="42"/>
      <c r="D100" s="219" t="s">
        <v>130</v>
      </c>
      <c r="E100" s="42"/>
      <c r="F100" s="220" t="s">
        <v>152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119</v>
      </c>
    </row>
    <row r="101" s="13" customFormat="1">
      <c r="A101" s="13"/>
      <c r="B101" s="224"/>
      <c r="C101" s="225"/>
      <c r="D101" s="219" t="s">
        <v>132</v>
      </c>
      <c r="E101" s="226" t="s">
        <v>19</v>
      </c>
      <c r="F101" s="227" t="s">
        <v>156</v>
      </c>
      <c r="G101" s="225"/>
      <c r="H101" s="228">
        <v>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119</v>
      </c>
      <c r="AV101" s="13" t="s">
        <v>119</v>
      </c>
      <c r="AW101" s="13" t="s">
        <v>31</v>
      </c>
      <c r="AX101" s="13" t="s">
        <v>69</v>
      </c>
      <c r="AY101" s="234" t="s">
        <v>120</v>
      </c>
    </row>
    <row r="102" s="14" customFormat="1">
      <c r="A102" s="14"/>
      <c r="B102" s="235"/>
      <c r="C102" s="236"/>
      <c r="D102" s="219" t="s">
        <v>132</v>
      </c>
      <c r="E102" s="237" t="s">
        <v>19</v>
      </c>
      <c r="F102" s="238" t="s">
        <v>134</v>
      </c>
      <c r="G102" s="236"/>
      <c r="H102" s="239">
        <v>3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132</v>
      </c>
      <c r="AU102" s="245" t="s">
        <v>119</v>
      </c>
      <c r="AV102" s="14" t="s">
        <v>135</v>
      </c>
      <c r="AW102" s="14" t="s">
        <v>4</v>
      </c>
      <c r="AX102" s="14" t="s">
        <v>77</v>
      </c>
      <c r="AY102" s="245" t="s">
        <v>120</v>
      </c>
    </row>
    <row r="103" s="2" customFormat="1" ht="24.15" customHeight="1">
      <c r="A103" s="40"/>
      <c r="B103" s="41"/>
      <c r="C103" s="206" t="s">
        <v>157</v>
      </c>
      <c r="D103" s="206" t="s">
        <v>123</v>
      </c>
      <c r="E103" s="207" t="s">
        <v>158</v>
      </c>
      <c r="F103" s="208" t="s">
        <v>159</v>
      </c>
      <c r="G103" s="209" t="s">
        <v>160</v>
      </c>
      <c r="H103" s="210">
        <v>3</v>
      </c>
      <c r="I103" s="211"/>
      <c r="J103" s="212">
        <f>ROUND(I103*H103,2)</f>
        <v>0</v>
      </c>
      <c r="K103" s="208" t="s">
        <v>127</v>
      </c>
      <c r="L103" s="46"/>
      <c r="M103" s="213" t="s">
        <v>19</v>
      </c>
      <c r="N103" s="214" t="s">
        <v>41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128</v>
      </c>
      <c r="AT103" s="217" t="s">
        <v>123</v>
      </c>
      <c r="AU103" s="217" t="s">
        <v>119</v>
      </c>
      <c r="AY103" s="19" t="s">
        <v>120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119</v>
      </c>
      <c r="BK103" s="218">
        <f>ROUND(I103*H103,2)</f>
        <v>0</v>
      </c>
      <c r="BL103" s="19" t="s">
        <v>128</v>
      </c>
      <c r="BM103" s="217" t="s">
        <v>161</v>
      </c>
    </row>
    <row r="104" s="2" customFormat="1">
      <c r="A104" s="40"/>
      <c r="B104" s="41"/>
      <c r="C104" s="42"/>
      <c r="D104" s="219" t="s">
        <v>130</v>
      </c>
      <c r="E104" s="42"/>
      <c r="F104" s="220" t="s">
        <v>162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130</v>
      </c>
      <c r="AU104" s="19" t="s">
        <v>119</v>
      </c>
    </row>
    <row r="105" s="13" customFormat="1">
      <c r="A105" s="13"/>
      <c r="B105" s="224"/>
      <c r="C105" s="225"/>
      <c r="D105" s="219" t="s">
        <v>132</v>
      </c>
      <c r="E105" s="226" t="s">
        <v>19</v>
      </c>
      <c r="F105" s="227" t="s">
        <v>156</v>
      </c>
      <c r="G105" s="225"/>
      <c r="H105" s="228">
        <v>3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119</v>
      </c>
      <c r="AV105" s="13" t="s">
        <v>119</v>
      </c>
      <c r="AW105" s="13" t="s">
        <v>31</v>
      </c>
      <c r="AX105" s="13" t="s">
        <v>69</v>
      </c>
      <c r="AY105" s="234" t="s">
        <v>120</v>
      </c>
    </row>
    <row r="106" s="14" customFormat="1">
      <c r="A106" s="14"/>
      <c r="B106" s="235"/>
      <c r="C106" s="236"/>
      <c r="D106" s="219" t="s">
        <v>132</v>
      </c>
      <c r="E106" s="237" t="s">
        <v>19</v>
      </c>
      <c r="F106" s="238" t="s">
        <v>134</v>
      </c>
      <c r="G106" s="236"/>
      <c r="H106" s="239">
        <v>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132</v>
      </c>
      <c r="AU106" s="245" t="s">
        <v>119</v>
      </c>
      <c r="AV106" s="14" t="s">
        <v>135</v>
      </c>
      <c r="AW106" s="14" t="s">
        <v>4</v>
      </c>
      <c r="AX106" s="14" t="s">
        <v>77</v>
      </c>
      <c r="AY106" s="245" t="s">
        <v>120</v>
      </c>
    </row>
    <row r="107" s="12" customFormat="1" ht="25.92" customHeight="1">
      <c r="A107" s="12"/>
      <c r="B107" s="190"/>
      <c r="C107" s="191"/>
      <c r="D107" s="192" t="s">
        <v>68</v>
      </c>
      <c r="E107" s="193" t="s">
        <v>163</v>
      </c>
      <c r="F107" s="193" t="s">
        <v>164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SUM(P108:P372)</f>
        <v>0</v>
      </c>
      <c r="Q107" s="198"/>
      <c r="R107" s="199">
        <f>SUM(R108:R372)</f>
        <v>0.0076300000000000005</v>
      </c>
      <c r="S107" s="198"/>
      <c r="T107" s="200">
        <f>SUM(T108:T372)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135</v>
      </c>
      <c r="AT107" s="202" t="s">
        <v>68</v>
      </c>
      <c r="AU107" s="202" t="s">
        <v>69</v>
      </c>
      <c r="AY107" s="201" t="s">
        <v>120</v>
      </c>
      <c r="BK107" s="203">
        <f>SUM(BK108:BK372)</f>
        <v>0</v>
      </c>
    </row>
    <row r="108" s="2" customFormat="1" ht="21.75" customHeight="1">
      <c r="A108" s="40"/>
      <c r="B108" s="41"/>
      <c r="C108" s="206" t="s">
        <v>165</v>
      </c>
      <c r="D108" s="206" t="s">
        <v>123</v>
      </c>
      <c r="E108" s="207" t="s">
        <v>166</v>
      </c>
      <c r="F108" s="208" t="s">
        <v>167</v>
      </c>
      <c r="G108" s="209" t="s">
        <v>138</v>
      </c>
      <c r="H108" s="210">
        <v>15</v>
      </c>
      <c r="I108" s="211"/>
      <c r="J108" s="212">
        <f>ROUND(I108*H108,2)</f>
        <v>0</v>
      </c>
      <c r="K108" s="208" t="s">
        <v>168</v>
      </c>
      <c r="L108" s="46"/>
      <c r="M108" s="213" t="s">
        <v>19</v>
      </c>
      <c r="N108" s="214" t="s">
        <v>41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154</v>
      </c>
      <c r="AT108" s="217" t="s">
        <v>123</v>
      </c>
      <c r="AU108" s="217" t="s">
        <v>77</v>
      </c>
      <c r="AY108" s="19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119</v>
      </c>
      <c r="BK108" s="218">
        <f>ROUND(I108*H108,2)</f>
        <v>0</v>
      </c>
      <c r="BL108" s="19" t="s">
        <v>154</v>
      </c>
      <c r="BM108" s="217" t="s">
        <v>169</v>
      </c>
    </row>
    <row r="109" s="2" customFormat="1">
      <c r="A109" s="40"/>
      <c r="B109" s="41"/>
      <c r="C109" s="42"/>
      <c r="D109" s="219" t="s">
        <v>130</v>
      </c>
      <c r="E109" s="42"/>
      <c r="F109" s="220" t="s">
        <v>170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77</v>
      </c>
    </row>
    <row r="110" s="2" customFormat="1">
      <c r="A110" s="40"/>
      <c r="B110" s="41"/>
      <c r="C110" s="42"/>
      <c r="D110" s="256" t="s">
        <v>171</v>
      </c>
      <c r="E110" s="42"/>
      <c r="F110" s="257" t="s">
        <v>172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171</v>
      </c>
      <c r="AU110" s="19" t="s">
        <v>77</v>
      </c>
    </row>
    <row r="111" s="13" customFormat="1">
      <c r="A111" s="13"/>
      <c r="B111" s="224"/>
      <c r="C111" s="225"/>
      <c r="D111" s="219" t="s">
        <v>132</v>
      </c>
      <c r="E111" s="226" t="s">
        <v>19</v>
      </c>
      <c r="F111" s="227" t="s">
        <v>173</v>
      </c>
      <c r="G111" s="225"/>
      <c r="H111" s="228">
        <v>15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132</v>
      </c>
      <c r="AU111" s="234" t="s">
        <v>77</v>
      </c>
      <c r="AV111" s="13" t="s">
        <v>119</v>
      </c>
      <c r="AW111" s="13" t="s">
        <v>31</v>
      </c>
      <c r="AX111" s="13" t="s">
        <v>69</v>
      </c>
      <c r="AY111" s="234" t="s">
        <v>120</v>
      </c>
    </row>
    <row r="112" s="14" customFormat="1">
      <c r="A112" s="14"/>
      <c r="B112" s="235"/>
      <c r="C112" s="236"/>
      <c r="D112" s="219" t="s">
        <v>132</v>
      </c>
      <c r="E112" s="237" t="s">
        <v>19</v>
      </c>
      <c r="F112" s="238" t="s">
        <v>134</v>
      </c>
      <c r="G112" s="236"/>
      <c r="H112" s="239">
        <v>15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132</v>
      </c>
      <c r="AU112" s="245" t="s">
        <v>77</v>
      </c>
      <c r="AV112" s="14" t="s">
        <v>135</v>
      </c>
      <c r="AW112" s="14" t="s">
        <v>4</v>
      </c>
      <c r="AX112" s="14" t="s">
        <v>77</v>
      </c>
      <c r="AY112" s="245" t="s">
        <v>120</v>
      </c>
    </row>
    <row r="113" s="2" customFormat="1" ht="24.15" customHeight="1">
      <c r="A113" s="40"/>
      <c r="B113" s="41"/>
      <c r="C113" s="246" t="s">
        <v>174</v>
      </c>
      <c r="D113" s="246" t="s">
        <v>150</v>
      </c>
      <c r="E113" s="247" t="s">
        <v>175</v>
      </c>
      <c r="F113" s="248" t="s">
        <v>176</v>
      </c>
      <c r="G113" s="249" t="s">
        <v>138</v>
      </c>
      <c r="H113" s="250">
        <v>1</v>
      </c>
      <c r="I113" s="251"/>
      <c r="J113" s="252">
        <f>ROUND(I113*H113,2)</f>
        <v>0</v>
      </c>
      <c r="K113" s="248" t="s">
        <v>127</v>
      </c>
      <c r="L113" s="253"/>
      <c r="M113" s="254" t="s">
        <v>19</v>
      </c>
      <c r="N113" s="255" t="s">
        <v>41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128</v>
      </c>
      <c r="AT113" s="217" t="s">
        <v>150</v>
      </c>
      <c r="AU113" s="217" t="s">
        <v>77</v>
      </c>
      <c r="AY113" s="19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119</v>
      </c>
      <c r="BK113" s="218">
        <f>ROUND(I113*H113,2)</f>
        <v>0</v>
      </c>
      <c r="BL113" s="19" t="s">
        <v>128</v>
      </c>
      <c r="BM113" s="217" t="s">
        <v>177</v>
      </c>
    </row>
    <row r="114" s="2" customFormat="1">
      <c r="A114" s="40"/>
      <c r="B114" s="41"/>
      <c r="C114" s="42"/>
      <c r="D114" s="219" t="s">
        <v>130</v>
      </c>
      <c r="E114" s="42"/>
      <c r="F114" s="220" t="s">
        <v>176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130</v>
      </c>
      <c r="AU114" s="19" t="s">
        <v>77</v>
      </c>
    </row>
    <row r="115" s="13" customFormat="1">
      <c r="A115" s="13"/>
      <c r="B115" s="224"/>
      <c r="C115" s="225"/>
      <c r="D115" s="219" t="s">
        <v>132</v>
      </c>
      <c r="E115" s="226" t="s">
        <v>19</v>
      </c>
      <c r="F115" s="227" t="s">
        <v>178</v>
      </c>
      <c r="G115" s="225"/>
      <c r="H115" s="228">
        <v>1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132</v>
      </c>
      <c r="AU115" s="234" t="s">
        <v>77</v>
      </c>
      <c r="AV115" s="13" t="s">
        <v>119</v>
      </c>
      <c r="AW115" s="13" t="s">
        <v>31</v>
      </c>
      <c r="AX115" s="13" t="s">
        <v>69</v>
      </c>
      <c r="AY115" s="234" t="s">
        <v>120</v>
      </c>
    </row>
    <row r="116" s="14" customFormat="1">
      <c r="A116" s="14"/>
      <c r="B116" s="235"/>
      <c r="C116" s="236"/>
      <c r="D116" s="219" t="s">
        <v>132</v>
      </c>
      <c r="E116" s="237" t="s">
        <v>19</v>
      </c>
      <c r="F116" s="238" t="s">
        <v>134</v>
      </c>
      <c r="G116" s="236"/>
      <c r="H116" s="239">
        <v>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132</v>
      </c>
      <c r="AU116" s="245" t="s">
        <v>77</v>
      </c>
      <c r="AV116" s="14" t="s">
        <v>135</v>
      </c>
      <c r="AW116" s="14" t="s">
        <v>4</v>
      </c>
      <c r="AX116" s="14" t="s">
        <v>77</v>
      </c>
      <c r="AY116" s="245" t="s">
        <v>120</v>
      </c>
    </row>
    <row r="117" s="2" customFormat="1" ht="24.15" customHeight="1">
      <c r="A117" s="40"/>
      <c r="B117" s="41"/>
      <c r="C117" s="246" t="s">
        <v>179</v>
      </c>
      <c r="D117" s="246" t="s">
        <v>150</v>
      </c>
      <c r="E117" s="247" t="s">
        <v>180</v>
      </c>
      <c r="F117" s="248" t="s">
        <v>181</v>
      </c>
      <c r="G117" s="249" t="s">
        <v>138</v>
      </c>
      <c r="H117" s="250">
        <v>14</v>
      </c>
      <c r="I117" s="251"/>
      <c r="J117" s="252">
        <f>ROUND(I117*H117,2)</f>
        <v>0</v>
      </c>
      <c r="K117" s="248" t="s">
        <v>127</v>
      </c>
      <c r="L117" s="253"/>
      <c r="M117" s="254" t="s">
        <v>19</v>
      </c>
      <c r="N117" s="255" t="s">
        <v>41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128</v>
      </c>
      <c r="AT117" s="217" t="s">
        <v>150</v>
      </c>
      <c r="AU117" s="217" t="s">
        <v>77</v>
      </c>
      <c r="AY117" s="19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119</v>
      </c>
      <c r="BK117" s="218">
        <f>ROUND(I117*H117,2)</f>
        <v>0</v>
      </c>
      <c r="BL117" s="19" t="s">
        <v>128</v>
      </c>
      <c r="BM117" s="217" t="s">
        <v>182</v>
      </c>
    </row>
    <row r="118" s="2" customFormat="1">
      <c r="A118" s="40"/>
      <c r="B118" s="41"/>
      <c r="C118" s="42"/>
      <c r="D118" s="219" t="s">
        <v>130</v>
      </c>
      <c r="E118" s="42"/>
      <c r="F118" s="220" t="s">
        <v>181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77</v>
      </c>
    </row>
    <row r="119" s="13" customFormat="1">
      <c r="A119" s="13"/>
      <c r="B119" s="224"/>
      <c r="C119" s="225"/>
      <c r="D119" s="219" t="s">
        <v>132</v>
      </c>
      <c r="E119" s="226" t="s">
        <v>19</v>
      </c>
      <c r="F119" s="227" t="s">
        <v>183</v>
      </c>
      <c r="G119" s="225"/>
      <c r="H119" s="228">
        <v>14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132</v>
      </c>
      <c r="AU119" s="234" t="s">
        <v>77</v>
      </c>
      <c r="AV119" s="13" t="s">
        <v>119</v>
      </c>
      <c r="AW119" s="13" t="s">
        <v>31</v>
      </c>
      <c r="AX119" s="13" t="s">
        <v>69</v>
      </c>
      <c r="AY119" s="234" t="s">
        <v>120</v>
      </c>
    </row>
    <row r="120" s="14" customFormat="1">
      <c r="A120" s="14"/>
      <c r="B120" s="235"/>
      <c r="C120" s="236"/>
      <c r="D120" s="219" t="s">
        <v>132</v>
      </c>
      <c r="E120" s="237" t="s">
        <v>19</v>
      </c>
      <c r="F120" s="238" t="s">
        <v>134</v>
      </c>
      <c r="G120" s="236"/>
      <c r="H120" s="239">
        <v>14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132</v>
      </c>
      <c r="AU120" s="245" t="s">
        <v>77</v>
      </c>
      <c r="AV120" s="14" t="s">
        <v>135</v>
      </c>
      <c r="AW120" s="14" t="s">
        <v>4</v>
      </c>
      <c r="AX120" s="14" t="s">
        <v>77</v>
      </c>
      <c r="AY120" s="245" t="s">
        <v>120</v>
      </c>
    </row>
    <row r="121" s="2" customFormat="1" ht="16.5" customHeight="1">
      <c r="A121" s="40"/>
      <c r="B121" s="41"/>
      <c r="C121" s="206" t="s">
        <v>184</v>
      </c>
      <c r="D121" s="206" t="s">
        <v>123</v>
      </c>
      <c r="E121" s="207" t="s">
        <v>185</v>
      </c>
      <c r="F121" s="208" t="s">
        <v>186</v>
      </c>
      <c r="G121" s="209" t="s">
        <v>138</v>
      </c>
      <c r="H121" s="210">
        <v>58</v>
      </c>
      <c r="I121" s="211"/>
      <c r="J121" s="212">
        <f>ROUND(I121*H121,2)</f>
        <v>0</v>
      </c>
      <c r="K121" s="208" t="s">
        <v>127</v>
      </c>
      <c r="L121" s="46"/>
      <c r="M121" s="213" t="s">
        <v>19</v>
      </c>
      <c r="N121" s="214" t="s">
        <v>41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128</v>
      </c>
      <c r="AT121" s="217" t="s">
        <v>123</v>
      </c>
      <c r="AU121" s="217" t="s">
        <v>77</v>
      </c>
      <c r="AY121" s="19" t="s">
        <v>120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119</v>
      </c>
      <c r="BK121" s="218">
        <f>ROUND(I121*H121,2)</f>
        <v>0</v>
      </c>
      <c r="BL121" s="19" t="s">
        <v>128</v>
      </c>
      <c r="BM121" s="217" t="s">
        <v>187</v>
      </c>
    </row>
    <row r="122" s="2" customFormat="1">
      <c r="A122" s="40"/>
      <c r="B122" s="41"/>
      <c r="C122" s="42"/>
      <c r="D122" s="219" t="s">
        <v>130</v>
      </c>
      <c r="E122" s="42"/>
      <c r="F122" s="220" t="s">
        <v>188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77</v>
      </c>
    </row>
    <row r="123" s="13" customFormat="1">
      <c r="A123" s="13"/>
      <c r="B123" s="224"/>
      <c r="C123" s="225"/>
      <c r="D123" s="219" t="s">
        <v>132</v>
      </c>
      <c r="E123" s="226" t="s">
        <v>19</v>
      </c>
      <c r="F123" s="227" t="s">
        <v>189</v>
      </c>
      <c r="G123" s="225"/>
      <c r="H123" s="228">
        <v>58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132</v>
      </c>
      <c r="AU123" s="234" t="s">
        <v>77</v>
      </c>
      <c r="AV123" s="13" t="s">
        <v>119</v>
      </c>
      <c r="AW123" s="13" t="s">
        <v>31</v>
      </c>
      <c r="AX123" s="13" t="s">
        <v>69</v>
      </c>
      <c r="AY123" s="234" t="s">
        <v>120</v>
      </c>
    </row>
    <row r="124" s="14" customFormat="1">
      <c r="A124" s="14"/>
      <c r="B124" s="235"/>
      <c r="C124" s="236"/>
      <c r="D124" s="219" t="s">
        <v>132</v>
      </c>
      <c r="E124" s="237" t="s">
        <v>19</v>
      </c>
      <c r="F124" s="238" t="s">
        <v>134</v>
      </c>
      <c r="G124" s="236"/>
      <c r="H124" s="239">
        <v>58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132</v>
      </c>
      <c r="AU124" s="245" t="s">
        <v>77</v>
      </c>
      <c r="AV124" s="14" t="s">
        <v>135</v>
      </c>
      <c r="AW124" s="14" t="s">
        <v>4</v>
      </c>
      <c r="AX124" s="14" t="s">
        <v>77</v>
      </c>
      <c r="AY124" s="245" t="s">
        <v>120</v>
      </c>
    </row>
    <row r="125" s="2" customFormat="1" ht="21.75" customHeight="1">
      <c r="A125" s="40"/>
      <c r="B125" s="41"/>
      <c r="C125" s="246" t="s">
        <v>190</v>
      </c>
      <c r="D125" s="246" t="s">
        <v>150</v>
      </c>
      <c r="E125" s="247" t="s">
        <v>191</v>
      </c>
      <c r="F125" s="248" t="s">
        <v>192</v>
      </c>
      <c r="G125" s="249" t="s">
        <v>138</v>
      </c>
      <c r="H125" s="250">
        <v>58</v>
      </c>
      <c r="I125" s="251"/>
      <c r="J125" s="252">
        <f>ROUND(I125*H125,2)</f>
        <v>0</v>
      </c>
      <c r="K125" s="248" t="s">
        <v>127</v>
      </c>
      <c r="L125" s="253"/>
      <c r="M125" s="254" t="s">
        <v>19</v>
      </c>
      <c r="N125" s="255" t="s">
        <v>41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128</v>
      </c>
      <c r="AT125" s="217" t="s">
        <v>150</v>
      </c>
      <c r="AU125" s="217" t="s">
        <v>77</v>
      </c>
      <c r="AY125" s="19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119</v>
      </c>
      <c r="BK125" s="218">
        <f>ROUND(I125*H125,2)</f>
        <v>0</v>
      </c>
      <c r="BL125" s="19" t="s">
        <v>128</v>
      </c>
      <c r="BM125" s="217" t="s">
        <v>193</v>
      </c>
    </row>
    <row r="126" s="2" customFormat="1">
      <c r="A126" s="40"/>
      <c r="B126" s="41"/>
      <c r="C126" s="42"/>
      <c r="D126" s="219" t="s">
        <v>130</v>
      </c>
      <c r="E126" s="42"/>
      <c r="F126" s="220" t="s">
        <v>192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130</v>
      </c>
      <c r="AU126" s="19" t="s">
        <v>77</v>
      </c>
    </row>
    <row r="127" s="13" customFormat="1">
      <c r="A127" s="13"/>
      <c r="B127" s="224"/>
      <c r="C127" s="225"/>
      <c r="D127" s="219" t="s">
        <v>132</v>
      </c>
      <c r="E127" s="226" t="s">
        <v>19</v>
      </c>
      <c r="F127" s="227" t="s">
        <v>189</v>
      </c>
      <c r="G127" s="225"/>
      <c r="H127" s="228">
        <v>58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132</v>
      </c>
      <c r="AU127" s="234" t="s">
        <v>77</v>
      </c>
      <c r="AV127" s="13" t="s">
        <v>119</v>
      </c>
      <c r="AW127" s="13" t="s">
        <v>31</v>
      </c>
      <c r="AX127" s="13" t="s">
        <v>69</v>
      </c>
      <c r="AY127" s="234" t="s">
        <v>120</v>
      </c>
    </row>
    <row r="128" s="14" customFormat="1">
      <c r="A128" s="14"/>
      <c r="B128" s="235"/>
      <c r="C128" s="236"/>
      <c r="D128" s="219" t="s">
        <v>132</v>
      </c>
      <c r="E128" s="237" t="s">
        <v>19</v>
      </c>
      <c r="F128" s="238" t="s">
        <v>134</v>
      </c>
      <c r="G128" s="236"/>
      <c r="H128" s="239">
        <v>58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132</v>
      </c>
      <c r="AU128" s="245" t="s">
        <v>77</v>
      </c>
      <c r="AV128" s="14" t="s">
        <v>135</v>
      </c>
      <c r="AW128" s="14" t="s">
        <v>4</v>
      </c>
      <c r="AX128" s="14" t="s">
        <v>77</v>
      </c>
      <c r="AY128" s="245" t="s">
        <v>120</v>
      </c>
    </row>
    <row r="129" s="2" customFormat="1" ht="21.75" customHeight="1">
      <c r="A129" s="40"/>
      <c r="B129" s="41"/>
      <c r="C129" s="206" t="s">
        <v>194</v>
      </c>
      <c r="D129" s="206" t="s">
        <v>123</v>
      </c>
      <c r="E129" s="207" t="s">
        <v>195</v>
      </c>
      <c r="F129" s="208" t="s">
        <v>196</v>
      </c>
      <c r="G129" s="209" t="s">
        <v>138</v>
      </c>
      <c r="H129" s="210">
        <v>23</v>
      </c>
      <c r="I129" s="211"/>
      <c r="J129" s="212">
        <f>ROUND(I129*H129,2)</f>
        <v>0</v>
      </c>
      <c r="K129" s="208" t="s">
        <v>127</v>
      </c>
      <c r="L129" s="46"/>
      <c r="M129" s="213" t="s">
        <v>19</v>
      </c>
      <c r="N129" s="214" t="s">
        <v>41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128</v>
      </c>
      <c r="AT129" s="217" t="s">
        <v>123</v>
      </c>
      <c r="AU129" s="217" t="s">
        <v>77</v>
      </c>
      <c r="AY129" s="19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119</v>
      </c>
      <c r="BK129" s="218">
        <f>ROUND(I129*H129,2)</f>
        <v>0</v>
      </c>
      <c r="BL129" s="19" t="s">
        <v>128</v>
      </c>
      <c r="BM129" s="217" t="s">
        <v>197</v>
      </c>
    </row>
    <row r="130" s="2" customFormat="1">
      <c r="A130" s="40"/>
      <c r="B130" s="41"/>
      <c r="C130" s="42"/>
      <c r="D130" s="219" t="s">
        <v>130</v>
      </c>
      <c r="E130" s="42"/>
      <c r="F130" s="220" t="s">
        <v>198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77</v>
      </c>
    </row>
    <row r="131" s="13" customFormat="1">
      <c r="A131" s="13"/>
      <c r="B131" s="224"/>
      <c r="C131" s="225"/>
      <c r="D131" s="219" t="s">
        <v>132</v>
      </c>
      <c r="E131" s="226" t="s">
        <v>19</v>
      </c>
      <c r="F131" s="227" t="s">
        <v>199</v>
      </c>
      <c r="G131" s="225"/>
      <c r="H131" s="228">
        <v>23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132</v>
      </c>
      <c r="AU131" s="234" t="s">
        <v>77</v>
      </c>
      <c r="AV131" s="13" t="s">
        <v>119</v>
      </c>
      <c r="AW131" s="13" t="s">
        <v>31</v>
      </c>
      <c r="AX131" s="13" t="s">
        <v>69</v>
      </c>
      <c r="AY131" s="234" t="s">
        <v>120</v>
      </c>
    </row>
    <row r="132" s="14" customFormat="1">
      <c r="A132" s="14"/>
      <c r="B132" s="235"/>
      <c r="C132" s="236"/>
      <c r="D132" s="219" t="s">
        <v>132</v>
      </c>
      <c r="E132" s="237" t="s">
        <v>19</v>
      </c>
      <c r="F132" s="238" t="s">
        <v>134</v>
      </c>
      <c r="G132" s="236"/>
      <c r="H132" s="239">
        <v>23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132</v>
      </c>
      <c r="AU132" s="245" t="s">
        <v>77</v>
      </c>
      <c r="AV132" s="14" t="s">
        <v>135</v>
      </c>
      <c r="AW132" s="14" t="s">
        <v>4</v>
      </c>
      <c r="AX132" s="14" t="s">
        <v>77</v>
      </c>
      <c r="AY132" s="245" t="s">
        <v>120</v>
      </c>
    </row>
    <row r="133" s="2" customFormat="1" ht="21.75" customHeight="1">
      <c r="A133" s="40"/>
      <c r="B133" s="41"/>
      <c r="C133" s="246" t="s">
        <v>8</v>
      </c>
      <c r="D133" s="246" t="s">
        <v>150</v>
      </c>
      <c r="E133" s="247" t="s">
        <v>200</v>
      </c>
      <c r="F133" s="248" t="s">
        <v>201</v>
      </c>
      <c r="G133" s="249" t="s">
        <v>138</v>
      </c>
      <c r="H133" s="250">
        <v>23</v>
      </c>
      <c r="I133" s="251"/>
      <c r="J133" s="252">
        <f>ROUND(I133*H133,2)</f>
        <v>0</v>
      </c>
      <c r="K133" s="248" t="s">
        <v>127</v>
      </c>
      <c r="L133" s="253"/>
      <c r="M133" s="254" t="s">
        <v>19</v>
      </c>
      <c r="N133" s="255" t="s">
        <v>41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128</v>
      </c>
      <c r="AT133" s="217" t="s">
        <v>150</v>
      </c>
      <c r="AU133" s="217" t="s">
        <v>77</v>
      </c>
      <c r="AY133" s="19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119</v>
      </c>
      <c r="BK133" s="218">
        <f>ROUND(I133*H133,2)</f>
        <v>0</v>
      </c>
      <c r="BL133" s="19" t="s">
        <v>128</v>
      </c>
      <c r="BM133" s="217" t="s">
        <v>202</v>
      </c>
    </row>
    <row r="134" s="2" customFormat="1">
      <c r="A134" s="40"/>
      <c r="B134" s="41"/>
      <c r="C134" s="42"/>
      <c r="D134" s="219" t="s">
        <v>130</v>
      </c>
      <c r="E134" s="42"/>
      <c r="F134" s="220" t="s">
        <v>201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77</v>
      </c>
    </row>
    <row r="135" s="13" customFormat="1">
      <c r="A135" s="13"/>
      <c r="B135" s="224"/>
      <c r="C135" s="225"/>
      <c r="D135" s="219" t="s">
        <v>132</v>
      </c>
      <c r="E135" s="226" t="s">
        <v>19</v>
      </c>
      <c r="F135" s="227" t="s">
        <v>199</v>
      </c>
      <c r="G135" s="225"/>
      <c r="H135" s="228">
        <v>23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132</v>
      </c>
      <c r="AU135" s="234" t="s">
        <v>77</v>
      </c>
      <c r="AV135" s="13" t="s">
        <v>119</v>
      </c>
      <c r="AW135" s="13" t="s">
        <v>31</v>
      </c>
      <c r="AX135" s="13" t="s">
        <v>69</v>
      </c>
      <c r="AY135" s="234" t="s">
        <v>120</v>
      </c>
    </row>
    <row r="136" s="14" customFormat="1">
      <c r="A136" s="14"/>
      <c r="B136" s="235"/>
      <c r="C136" s="236"/>
      <c r="D136" s="219" t="s">
        <v>132</v>
      </c>
      <c r="E136" s="237" t="s">
        <v>19</v>
      </c>
      <c r="F136" s="238" t="s">
        <v>134</v>
      </c>
      <c r="G136" s="236"/>
      <c r="H136" s="239">
        <v>23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132</v>
      </c>
      <c r="AU136" s="245" t="s">
        <v>77</v>
      </c>
      <c r="AV136" s="14" t="s">
        <v>135</v>
      </c>
      <c r="AW136" s="14" t="s">
        <v>4</v>
      </c>
      <c r="AX136" s="14" t="s">
        <v>77</v>
      </c>
      <c r="AY136" s="245" t="s">
        <v>120</v>
      </c>
    </row>
    <row r="137" s="2" customFormat="1" ht="16.5" customHeight="1">
      <c r="A137" s="40"/>
      <c r="B137" s="41"/>
      <c r="C137" s="246" t="s">
        <v>203</v>
      </c>
      <c r="D137" s="246" t="s">
        <v>150</v>
      </c>
      <c r="E137" s="247" t="s">
        <v>204</v>
      </c>
      <c r="F137" s="248" t="s">
        <v>205</v>
      </c>
      <c r="G137" s="249" t="s">
        <v>138</v>
      </c>
      <c r="H137" s="250">
        <v>23</v>
      </c>
      <c r="I137" s="251"/>
      <c r="J137" s="252">
        <f>ROUND(I137*H137,2)</f>
        <v>0</v>
      </c>
      <c r="K137" s="248" t="s">
        <v>127</v>
      </c>
      <c r="L137" s="253"/>
      <c r="M137" s="254" t="s">
        <v>19</v>
      </c>
      <c r="N137" s="255" t="s">
        <v>41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128</v>
      </c>
      <c r="AT137" s="217" t="s">
        <v>150</v>
      </c>
      <c r="AU137" s="217" t="s">
        <v>77</v>
      </c>
      <c r="AY137" s="19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119</v>
      </c>
      <c r="BK137" s="218">
        <f>ROUND(I137*H137,2)</f>
        <v>0</v>
      </c>
      <c r="BL137" s="19" t="s">
        <v>128</v>
      </c>
      <c r="BM137" s="217" t="s">
        <v>206</v>
      </c>
    </row>
    <row r="138" s="2" customFormat="1">
      <c r="A138" s="40"/>
      <c r="B138" s="41"/>
      <c r="C138" s="42"/>
      <c r="D138" s="219" t="s">
        <v>130</v>
      </c>
      <c r="E138" s="42"/>
      <c r="F138" s="220" t="s">
        <v>205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130</v>
      </c>
      <c r="AU138" s="19" t="s">
        <v>77</v>
      </c>
    </row>
    <row r="139" s="13" customFormat="1">
      <c r="A139" s="13"/>
      <c r="B139" s="224"/>
      <c r="C139" s="225"/>
      <c r="D139" s="219" t="s">
        <v>132</v>
      </c>
      <c r="E139" s="226" t="s">
        <v>19</v>
      </c>
      <c r="F139" s="227" t="s">
        <v>199</v>
      </c>
      <c r="G139" s="225"/>
      <c r="H139" s="228">
        <v>23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132</v>
      </c>
      <c r="AU139" s="234" t="s">
        <v>77</v>
      </c>
      <c r="AV139" s="13" t="s">
        <v>119</v>
      </c>
      <c r="AW139" s="13" t="s">
        <v>31</v>
      </c>
      <c r="AX139" s="13" t="s">
        <v>69</v>
      </c>
      <c r="AY139" s="234" t="s">
        <v>120</v>
      </c>
    </row>
    <row r="140" s="14" customFormat="1">
      <c r="A140" s="14"/>
      <c r="B140" s="235"/>
      <c r="C140" s="236"/>
      <c r="D140" s="219" t="s">
        <v>132</v>
      </c>
      <c r="E140" s="237" t="s">
        <v>19</v>
      </c>
      <c r="F140" s="238" t="s">
        <v>134</v>
      </c>
      <c r="G140" s="236"/>
      <c r="H140" s="239">
        <v>23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132</v>
      </c>
      <c r="AU140" s="245" t="s">
        <v>77</v>
      </c>
      <c r="AV140" s="14" t="s">
        <v>135</v>
      </c>
      <c r="AW140" s="14" t="s">
        <v>4</v>
      </c>
      <c r="AX140" s="14" t="s">
        <v>77</v>
      </c>
      <c r="AY140" s="245" t="s">
        <v>120</v>
      </c>
    </row>
    <row r="141" s="2" customFormat="1" ht="24.15" customHeight="1">
      <c r="A141" s="40"/>
      <c r="B141" s="41"/>
      <c r="C141" s="206" t="s">
        <v>207</v>
      </c>
      <c r="D141" s="206" t="s">
        <v>123</v>
      </c>
      <c r="E141" s="207" t="s">
        <v>208</v>
      </c>
      <c r="F141" s="208" t="s">
        <v>209</v>
      </c>
      <c r="G141" s="209" t="s">
        <v>138</v>
      </c>
      <c r="H141" s="210">
        <v>5</v>
      </c>
      <c r="I141" s="211"/>
      <c r="J141" s="212">
        <f>ROUND(I141*H141,2)</f>
        <v>0</v>
      </c>
      <c r="K141" s="208" t="s">
        <v>127</v>
      </c>
      <c r="L141" s="46"/>
      <c r="M141" s="213" t="s">
        <v>19</v>
      </c>
      <c r="N141" s="214" t="s">
        <v>41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128</v>
      </c>
      <c r="AT141" s="217" t="s">
        <v>123</v>
      </c>
      <c r="AU141" s="217" t="s">
        <v>77</v>
      </c>
      <c r="AY141" s="19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119</v>
      </c>
      <c r="BK141" s="218">
        <f>ROUND(I141*H141,2)</f>
        <v>0</v>
      </c>
      <c r="BL141" s="19" t="s">
        <v>128</v>
      </c>
      <c r="BM141" s="217" t="s">
        <v>210</v>
      </c>
    </row>
    <row r="142" s="2" customFormat="1">
      <c r="A142" s="40"/>
      <c r="B142" s="41"/>
      <c r="C142" s="42"/>
      <c r="D142" s="219" t="s">
        <v>130</v>
      </c>
      <c r="E142" s="42"/>
      <c r="F142" s="220" t="s">
        <v>211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77</v>
      </c>
    </row>
    <row r="143" s="13" customFormat="1">
      <c r="A143" s="13"/>
      <c r="B143" s="224"/>
      <c r="C143" s="225"/>
      <c r="D143" s="219" t="s">
        <v>132</v>
      </c>
      <c r="E143" s="226" t="s">
        <v>19</v>
      </c>
      <c r="F143" s="227" t="s">
        <v>212</v>
      </c>
      <c r="G143" s="225"/>
      <c r="H143" s="228">
        <v>5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132</v>
      </c>
      <c r="AU143" s="234" t="s">
        <v>77</v>
      </c>
      <c r="AV143" s="13" t="s">
        <v>119</v>
      </c>
      <c r="AW143" s="13" t="s">
        <v>31</v>
      </c>
      <c r="AX143" s="13" t="s">
        <v>69</v>
      </c>
      <c r="AY143" s="234" t="s">
        <v>120</v>
      </c>
    </row>
    <row r="144" s="14" customFormat="1">
      <c r="A144" s="14"/>
      <c r="B144" s="235"/>
      <c r="C144" s="236"/>
      <c r="D144" s="219" t="s">
        <v>132</v>
      </c>
      <c r="E144" s="237" t="s">
        <v>19</v>
      </c>
      <c r="F144" s="238" t="s">
        <v>134</v>
      </c>
      <c r="G144" s="236"/>
      <c r="H144" s="239">
        <v>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132</v>
      </c>
      <c r="AU144" s="245" t="s">
        <v>77</v>
      </c>
      <c r="AV144" s="14" t="s">
        <v>135</v>
      </c>
      <c r="AW144" s="14" t="s">
        <v>4</v>
      </c>
      <c r="AX144" s="14" t="s">
        <v>77</v>
      </c>
      <c r="AY144" s="245" t="s">
        <v>120</v>
      </c>
    </row>
    <row r="145" s="2" customFormat="1" ht="16.5" customHeight="1">
      <c r="A145" s="40"/>
      <c r="B145" s="41"/>
      <c r="C145" s="246" t="s">
        <v>213</v>
      </c>
      <c r="D145" s="246" t="s">
        <v>150</v>
      </c>
      <c r="E145" s="247" t="s">
        <v>214</v>
      </c>
      <c r="F145" s="248" t="s">
        <v>215</v>
      </c>
      <c r="G145" s="249" t="s">
        <v>138</v>
      </c>
      <c r="H145" s="250">
        <v>5</v>
      </c>
      <c r="I145" s="251"/>
      <c r="J145" s="252">
        <f>ROUND(I145*H145,2)</f>
        <v>0</v>
      </c>
      <c r="K145" s="248" t="s">
        <v>127</v>
      </c>
      <c r="L145" s="253"/>
      <c r="M145" s="254" t="s">
        <v>19</v>
      </c>
      <c r="N145" s="255" t="s">
        <v>41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153</v>
      </c>
      <c r="AT145" s="217" t="s">
        <v>150</v>
      </c>
      <c r="AU145" s="217" t="s">
        <v>77</v>
      </c>
      <c r="AY145" s="19" t="s">
        <v>120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119</v>
      </c>
      <c r="BK145" s="218">
        <f>ROUND(I145*H145,2)</f>
        <v>0</v>
      </c>
      <c r="BL145" s="19" t="s">
        <v>154</v>
      </c>
      <c r="BM145" s="217" t="s">
        <v>216</v>
      </c>
    </row>
    <row r="146" s="2" customFormat="1">
      <c r="A146" s="40"/>
      <c r="B146" s="41"/>
      <c r="C146" s="42"/>
      <c r="D146" s="219" t="s">
        <v>130</v>
      </c>
      <c r="E146" s="42"/>
      <c r="F146" s="220" t="s">
        <v>215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130</v>
      </c>
      <c r="AU146" s="19" t="s">
        <v>77</v>
      </c>
    </row>
    <row r="147" s="13" customFormat="1">
      <c r="A147" s="13"/>
      <c r="B147" s="224"/>
      <c r="C147" s="225"/>
      <c r="D147" s="219" t="s">
        <v>132</v>
      </c>
      <c r="E147" s="226" t="s">
        <v>19</v>
      </c>
      <c r="F147" s="227" t="s">
        <v>212</v>
      </c>
      <c r="G147" s="225"/>
      <c r="H147" s="228">
        <v>5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132</v>
      </c>
      <c r="AU147" s="234" t="s">
        <v>77</v>
      </c>
      <c r="AV147" s="13" t="s">
        <v>119</v>
      </c>
      <c r="AW147" s="13" t="s">
        <v>31</v>
      </c>
      <c r="AX147" s="13" t="s">
        <v>69</v>
      </c>
      <c r="AY147" s="234" t="s">
        <v>120</v>
      </c>
    </row>
    <row r="148" s="14" customFormat="1">
      <c r="A148" s="14"/>
      <c r="B148" s="235"/>
      <c r="C148" s="236"/>
      <c r="D148" s="219" t="s">
        <v>132</v>
      </c>
      <c r="E148" s="237" t="s">
        <v>19</v>
      </c>
      <c r="F148" s="238" t="s">
        <v>134</v>
      </c>
      <c r="G148" s="236"/>
      <c r="H148" s="239">
        <v>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132</v>
      </c>
      <c r="AU148" s="245" t="s">
        <v>77</v>
      </c>
      <c r="AV148" s="14" t="s">
        <v>135</v>
      </c>
      <c r="AW148" s="14" t="s">
        <v>4</v>
      </c>
      <c r="AX148" s="14" t="s">
        <v>77</v>
      </c>
      <c r="AY148" s="245" t="s">
        <v>120</v>
      </c>
    </row>
    <row r="149" s="2" customFormat="1" ht="24.15" customHeight="1">
      <c r="A149" s="40"/>
      <c r="B149" s="41"/>
      <c r="C149" s="206" t="s">
        <v>154</v>
      </c>
      <c r="D149" s="206" t="s">
        <v>123</v>
      </c>
      <c r="E149" s="207" t="s">
        <v>217</v>
      </c>
      <c r="F149" s="208" t="s">
        <v>218</v>
      </c>
      <c r="G149" s="209" t="s">
        <v>138</v>
      </c>
      <c r="H149" s="210">
        <v>15</v>
      </c>
      <c r="I149" s="211"/>
      <c r="J149" s="212">
        <f>ROUND(I149*H149,2)</f>
        <v>0</v>
      </c>
      <c r="K149" s="208" t="s">
        <v>127</v>
      </c>
      <c r="L149" s="46"/>
      <c r="M149" s="213" t="s">
        <v>19</v>
      </c>
      <c r="N149" s="214" t="s">
        <v>41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128</v>
      </c>
      <c r="AT149" s="217" t="s">
        <v>123</v>
      </c>
      <c r="AU149" s="217" t="s">
        <v>77</v>
      </c>
      <c r="AY149" s="19" t="s">
        <v>120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119</v>
      </c>
      <c r="BK149" s="218">
        <f>ROUND(I149*H149,2)</f>
        <v>0</v>
      </c>
      <c r="BL149" s="19" t="s">
        <v>128</v>
      </c>
      <c r="BM149" s="217" t="s">
        <v>219</v>
      </c>
    </row>
    <row r="150" s="2" customFormat="1">
      <c r="A150" s="40"/>
      <c r="B150" s="41"/>
      <c r="C150" s="42"/>
      <c r="D150" s="219" t="s">
        <v>130</v>
      </c>
      <c r="E150" s="42"/>
      <c r="F150" s="220" t="s">
        <v>220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130</v>
      </c>
      <c r="AU150" s="19" t="s">
        <v>77</v>
      </c>
    </row>
    <row r="151" s="13" customFormat="1">
      <c r="A151" s="13"/>
      <c r="B151" s="224"/>
      <c r="C151" s="225"/>
      <c r="D151" s="219" t="s">
        <v>132</v>
      </c>
      <c r="E151" s="226" t="s">
        <v>19</v>
      </c>
      <c r="F151" s="227" t="s">
        <v>221</v>
      </c>
      <c r="G151" s="225"/>
      <c r="H151" s="228">
        <v>15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132</v>
      </c>
      <c r="AU151" s="234" t="s">
        <v>77</v>
      </c>
      <c r="AV151" s="13" t="s">
        <v>119</v>
      </c>
      <c r="AW151" s="13" t="s">
        <v>31</v>
      </c>
      <c r="AX151" s="13" t="s">
        <v>69</v>
      </c>
      <c r="AY151" s="234" t="s">
        <v>120</v>
      </c>
    </row>
    <row r="152" s="14" customFormat="1">
      <c r="A152" s="14"/>
      <c r="B152" s="235"/>
      <c r="C152" s="236"/>
      <c r="D152" s="219" t="s">
        <v>132</v>
      </c>
      <c r="E152" s="237" t="s">
        <v>19</v>
      </c>
      <c r="F152" s="238" t="s">
        <v>134</v>
      </c>
      <c r="G152" s="236"/>
      <c r="H152" s="239">
        <v>15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132</v>
      </c>
      <c r="AU152" s="245" t="s">
        <v>77</v>
      </c>
      <c r="AV152" s="14" t="s">
        <v>135</v>
      </c>
      <c r="AW152" s="14" t="s">
        <v>4</v>
      </c>
      <c r="AX152" s="14" t="s">
        <v>77</v>
      </c>
      <c r="AY152" s="245" t="s">
        <v>120</v>
      </c>
    </row>
    <row r="153" s="2" customFormat="1" ht="16.5" customHeight="1">
      <c r="A153" s="40"/>
      <c r="B153" s="41"/>
      <c r="C153" s="246" t="s">
        <v>222</v>
      </c>
      <c r="D153" s="246" t="s">
        <v>150</v>
      </c>
      <c r="E153" s="247" t="s">
        <v>223</v>
      </c>
      <c r="F153" s="248" t="s">
        <v>224</v>
      </c>
      <c r="G153" s="249" t="s">
        <v>138</v>
      </c>
      <c r="H153" s="250">
        <v>15</v>
      </c>
      <c r="I153" s="251"/>
      <c r="J153" s="252">
        <f>ROUND(I153*H153,2)</f>
        <v>0</v>
      </c>
      <c r="K153" s="248" t="s">
        <v>127</v>
      </c>
      <c r="L153" s="253"/>
      <c r="M153" s="254" t="s">
        <v>19</v>
      </c>
      <c r="N153" s="255" t="s">
        <v>41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153</v>
      </c>
      <c r="AT153" s="217" t="s">
        <v>150</v>
      </c>
      <c r="AU153" s="217" t="s">
        <v>77</v>
      </c>
      <c r="AY153" s="19" t="s">
        <v>120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119</v>
      </c>
      <c r="BK153" s="218">
        <f>ROUND(I153*H153,2)</f>
        <v>0</v>
      </c>
      <c r="BL153" s="19" t="s">
        <v>154</v>
      </c>
      <c r="BM153" s="217" t="s">
        <v>225</v>
      </c>
    </row>
    <row r="154" s="2" customFormat="1">
      <c r="A154" s="40"/>
      <c r="B154" s="41"/>
      <c r="C154" s="42"/>
      <c r="D154" s="219" t="s">
        <v>130</v>
      </c>
      <c r="E154" s="42"/>
      <c r="F154" s="220" t="s">
        <v>224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77</v>
      </c>
    </row>
    <row r="155" s="13" customFormat="1">
      <c r="A155" s="13"/>
      <c r="B155" s="224"/>
      <c r="C155" s="225"/>
      <c r="D155" s="219" t="s">
        <v>132</v>
      </c>
      <c r="E155" s="226" t="s">
        <v>19</v>
      </c>
      <c r="F155" s="227" t="s">
        <v>221</v>
      </c>
      <c r="G155" s="225"/>
      <c r="H155" s="228">
        <v>15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132</v>
      </c>
      <c r="AU155" s="234" t="s">
        <v>77</v>
      </c>
      <c r="AV155" s="13" t="s">
        <v>119</v>
      </c>
      <c r="AW155" s="13" t="s">
        <v>31</v>
      </c>
      <c r="AX155" s="13" t="s">
        <v>69</v>
      </c>
      <c r="AY155" s="234" t="s">
        <v>120</v>
      </c>
    </row>
    <row r="156" s="14" customFormat="1">
      <c r="A156" s="14"/>
      <c r="B156" s="235"/>
      <c r="C156" s="236"/>
      <c r="D156" s="219" t="s">
        <v>132</v>
      </c>
      <c r="E156" s="237" t="s">
        <v>19</v>
      </c>
      <c r="F156" s="238" t="s">
        <v>134</v>
      </c>
      <c r="G156" s="236"/>
      <c r="H156" s="239">
        <v>15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132</v>
      </c>
      <c r="AU156" s="245" t="s">
        <v>77</v>
      </c>
      <c r="AV156" s="14" t="s">
        <v>135</v>
      </c>
      <c r="AW156" s="14" t="s">
        <v>4</v>
      </c>
      <c r="AX156" s="14" t="s">
        <v>77</v>
      </c>
      <c r="AY156" s="245" t="s">
        <v>120</v>
      </c>
    </row>
    <row r="157" s="2" customFormat="1" ht="16.5" customHeight="1">
      <c r="A157" s="40"/>
      <c r="B157" s="41"/>
      <c r="C157" s="246" t="s">
        <v>226</v>
      </c>
      <c r="D157" s="246" t="s">
        <v>150</v>
      </c>
      <c r="E157" s="247" t="s">
        <v>227</v>
      </c>
      <c r="F157" s="248" t="s">
        <v>228</v>
      </c>
      <c r="G157" s="249" t="s">
        <v>138</v>
      </c>
      <c r="H157" s="250">
        <v>20</v>
      </c>
      <c r="I157" s="251"/>
      <c r="J157" s="252">
        <f>ROUND(I157*H157,2)</f>
        <v>0</v>
      </c>
      <c r="K157" s="248" t="s">
        <v>127</v>
      </c>
      <c r="L157" s="253"/>
      <c r="M157" s="254" t="s">
        <v>19</v>
      </c>
      <c r="N157" s="255" t="s">
        <v>41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128</v>
      </c>
      <c r="AT157" s="217" t="s">
        <v>150</v>
      </c>
      <c r="AU157" s="217" t="s">
        <v>77</v>
      </c>
      <c r="AY157" s="19" t="s">
        <v>120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119</v>
      </c>
      <c r="BK157" s="218">
        <f>ROUND(I157*H157,2)</f>
        <v>0</v>
      </c>
      <c r="BL157" s="19" t="s">
        <v>128</v>
      </c>
      <c r="BM157" s="217" t="s">
        <v>229</v>
      </c>
    </row>
    <row r="158" s="2" customFormat="1">
      <c r="A158" s="40"/>
      <c r="B158" s="41"/>
      <c r="C158" s="42"/>
      <c r="D158" s="219" t="s">
        <v>130</v>
      </c>
      <c r="E158" s="42"/>
      <c r="F158" s="220" t="s">
        <v>228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</v>
      </c>
      <c r="AU158" s="19" t="s">
        <v>77</v>
      </c>
    </row>
    <row r="159" s="13" customFormat="1">
      <c r="A159" s="13"/>
      <c r="B159" s="224"/>
      <c r="C159" s="225"/>
      <c r="D159" s="219" t="s">
        <v>132</v>
      </c>
      <c r="E159" s="226" t="s">
        <v>19</v>
      </c>
      <c r="F159" s="227" t="s">
        <v>230</v>
      </c>
      <c r="G159" s="225"/>
      <c r="H159" s="228">
        <v>20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132</v>
      </c>
      <c r="AU159" s="234" t="s">
        <v>77</v>
      </c>
      <c r="AV159" s="13" t="s">
        <v>119</v>
      </c>
      <c r="AW159" s="13" t="s">
        <v>31</v>
      </c>
      <c r="AX159" s="13" t="s">
        <v>69</v>
      </c>
      <c r="AY159" s="234" t="s">
        <v>120</v>
      </c>
    </row>
    <row r="160" s="14" customFormat="1">
      <c r="A160" s="14"/>
      <c r="B160" s="235"/>
      <c r="C160" s="236"/>
      <c r="D160" s="219" t="s">
        <v>132</v>
      </c>
      <c r="E160" s="237" t="s">
        <v>19</v>
      </c>
      <c r="F160" s="238" t="s">
        <v>134</v>
      </c>
      <c r="G160" s="236"/>
      <c r="H160" s="239">
        <v>20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132</v>
      </c>
      <c r="AU160" s="245" t="s">
        <v>77</v>
      </c>
      <c r="AV160" s="14" t="s">
        <v>135</v>
      </c>
      <c r="AW160" s="14" t="s">
        <v>4</v>
      </c>
      <c r="AX160" s="14" t="s">
        <v>77</v>
      </c>
      <c r="AY160" s="245" t="s">
        <v>120</v>
      </c>
    </row>
    <row r="161" s="2" customFormat="1" ht="24.15" customHeight="1">
      <c r="A161" s="40"/>
      <c r="B161" s="41"/>
      <c r="C161" s="206" t="s">
        <v>231</v>
      </c>
      <c r="D161" s="206" t="s">
        <v>123</v>
      </c>
      <c r="E161" s="207" t="s">
        <v>232</v>
      </c>
      <c r="F161" s="208" t="s">
        <v>233</v>
      </c>
      <c r="G161" s="209" t="s">
        <v>138</v>
      </c>
      <c r="H161" s="210">
        <v>38</v>
      </c>
      <c r="I161" s="211"/>
      <c r="J161" s="212">
        <f>ROUND(I161*H161,2)</f>
        <v>0</v>
      </c>
      <c r="K161" s="208" t="s">
        <v>127</v>
      </c>
      <c r="L161" s="46"/>
      <c r="M161" s="213" t="s">
        <v>19</v>
      </c>
      <c r="N161" s="214" t="s">
        <v>41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128</v>
      </c>
      <c r="AT161" s="217" t="s">
        <v>123</v>
      </c>
      <c r="AU161" s="217" t="s">
        <v>77</v>
      </c>
      <c r="AY161" s="19" t="s">
        <v>120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119</v>
      </c>
      <c r="BK161" s="218">
        <f>ROUND(I161*H161,2)</f>
        <v>0</v>
      </c>
      <c r="BL161" s="19" t="s">
        <v>128</v>
      </c>
      <c r="BM161" s="217" t="s">
        <v>234</v>
      </c>
    </row>
    <row r="162" s="2" customFormat="1">
      <c r="A162" s="40"/>
      <c r="B162" s="41"/>
      <c r="C162" s="42"/>
      <c r="D162" s="219" t="s">
        <v>130</v>
      </c>
      <c r="E162" s="42"/>
      <c r="F162" s="220" t="s">
        <v>235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130</v>
      </c>
      <c r="AU162" s="19" t="s">
        <v>77</v>
      </c>
    </row>
    <row r="163" s="13" customFormat="1">
      <c r="A163" s="13"/>
      <c r="B163" s="224"/>
      <c r="C163" s="225"/>
      <c r="D163" s="219" t="s">
        <v>132</v>
      </c>
      <c r="E163" s="226" t="s">
        <v>19</v>
      </c>
      <c r="F163" s="227" t="s">
        <v>236</v>
      </c>
      <c r="G163" s="225"/>
      <c r="H163" s="228">
        <v>38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132</v>
      </c>
      <c r="AU163" s="234" t="s">
        <v>77</v>
      </c>
      <c r="AV163" s="13" t="s">
        <v>119</v>
      </c>
      <c r="AW163" s="13" t="s">
        <v>31</v>
      </c>
      <c r="AX163" s="13" t="s">
        <v>69</v>
      </c>
      <c r="AY163" s="234" t="s">
        <v>120</v>
      </c>
    </row>
    <row r="164" s="14" customFormat="1">
      <c r="A164" s="14"/>
      <c r="B164" s="235"/>
      <c r="C164" s="236"/>
      <c r="D164" s="219" t="s">
        <v>132</v>
      </c>
      <c r="E164" s="237" t="s">
        <v>19</v>
      </c>
      <c r="F164" s="238" t="s">
        <v>134</v>
      </c>
      <c r="G164" s="236"/>
      <c r="H164" s="239">
        <v>38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132</v>
      </c>
      <c r="AU164" s="245" t="s">
        <v>77</v>
      </c>
      <c r="AV164" s="14" t="s">
        <v>135</v>
      </c>
      <c r="AW164" s="14" t="s">
        <v>4</v>
      </c>
      <c r="AX164" s="14" t="s">
        <v>77</v>
      </c>
      <c r="AY164" s="245" t="s">
        <v>120</v>
      </c>
    </row>
    <row r="165" s="2" customFormat="1" ht="24.15" customHeight="1">
      <c r="A165" s="40"/>
      <c r="B165" s="41"/>
      <c r="C165" s="246" t="s">
        <v>237</v>
      </c>
      <c r="D165" s="246" t="s">
        <v>150</v>
      </c>
      <c r="E165" s="247" t="s">
        <v>238</v>
      </c>
      <c r="F165" s="248" t="s">
        <v>239</v>
      </c>
      <c r="G165" s="249" t="s">
        <v>138</v>
      </c>
      <c r="H165" s="250">
        <v>36</v>
      </c>
      <c r="I165" s="251"/>
      <c r="J165" s="252">
        <f>ROUND(I165*H165,2)</f>
        <v>0</v>
      </c>
      <c r="K165" s="248" t="s">
        <v>127</v>
      </c>
      <c r="L165" s="253"/>
      <c r="M165" s="254" t="s">
        <v>19</v>
      </c>
      <c r="N165" s="255" t="s">
        <v>41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128</v>
      </c>
      <c r="AT165" s="217" t="s">
        <v>150</v>
      </c>
      <c r="AU165" s="217" t="s">
        <v>77</v>
      </c>
      <c r="AY165" s="19" t="s">
        <v>120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119</v>
      </c>
      <c r="BK165" s="218">
        <f>ROUND(I165*H165,2)</f>
        <v>0</v>
      </c>
      <c r="BL165" s="19" t="s">
        <v>128</v>
      </c>
      <c r="BM165" s="217" t="s">
        <v>240</v>
      </c>
    </row>
    <row r="166" s="2" customFormat="1">
      <c r="A166" s="40"/>
      <c r="B166" s="41"/>
      <c r="C166" s="42"/>
      <c r="D166" s="219" t="s">
        <v>130</v>
      </c>
      <c r="E166" s="42"/>
      <c r="F166" s="220" t="s">
        <v>239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</v>
      </c>
      <c r="AU166" s="19" t="s">
        <v>77</v>
      </c>
    </row>
    <row r="167" s="13" customFormat="1">
      <c r="A167" s="13"/>
      <c r="B167" s="224"/>
      <c r="C167" s="225"/>
      <c r="D167" s="219" t="s">
        <v>132</v>
      </c>
      <c r="E167" s="226" t="s">
        <v>19</v>
      </c>
      <c r="F167" s="227" t="s">
        <v>241</v>
      </c>
      <c r="G167" s="225"/>
      <c r="H167" s="228">
        <v>36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132</v>
      </c>
      <c r="AU167" s="234" t="s">
        <v>77</v>
      </c>
      <c r="AV167" s="13" t="s">
        <v>119</v>
      </c>
      <c r="AW167" s="13" t="s">
        <v>31</v>
      </c>
      <c r="AX167" s="13" t="s">
        <v>69</v>
      </c>
      <c r="AY167" s="234" t="s">
        <v>120</v>
      </c>
    </row>
    <row r="168" s="14" customFormat="1">
      <c r="A168" s="14"/>
      <c r="B168" s="235"/>
      <c r="C168" s="236"/>
      <c r="D168" s="219" t="s">
        <v>132</v>
      </c>
      <c r="E168" s="237" t="s">
        <v>19</v>
      </c>
      <c r="F168" s="238" t="s">
        <v>134</v>
      </c>
      <c r="G168" s="236"/>
      <c r="H168" s="239">
        <v>36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132</v>
      </c>
      <c r="AU168" s="245" t="s">
        <v>77</v>
      </c>
      <c r="AV168" s="14" t="s">
        <v>135</v>
      </c>
      <c r="AW168" s="14" t="s">
        <v>4</v>
      </c>
      <c r="AX168" s="14" t="s">
        <v>77</v>
      </c>
      <c r="AY168" s="245" t="s">
        <v>120</v>
      </c>
    </row>
    <row r="169" s="2" customFormat="1" ht="16.5" customHeight="1">
      <c r="A169" s="40"/>
      <c r="B169" s="41"/>
      <c r="C169" s="246" t="s">
        <v>7</v>
      </c>
      <c r="D169" s="246" t="s">
        <v>150</v>
      </c>
      <c r="E169" s="247" t="s">
        <v>242</v>
      </c>
      <c r="F169" s="248" t="s">
        <v>243</v>
      </c>
      <c r="G169" s="249" t="s">
        <v>138</v>
      </c>
      <c r="H169" s="250">
        <v>2</v>
      </c>
      <c r="I169" s="251"/>
      <c r="J169" s="252">
        <f>ROUND(I169*H169,2)</f>
        <v>0</v>
      </c>
      <c r="K169" s="248" t="s">
        <v>127</v>
      </c>
      <c r="L169" s="253"/>
      <c r="M169" s="254" t="s">
        <v>19</v>
      </c>
      <c r="N169" s="255" t="s">
        <v>41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128</v>
      </c>
      <c r="AT169" s="217" t="s">
        <v>150</v>
      </c>
      <c r="AU169" s="217" t="s">
        <v>77</v>
      </c>
      <c r="AY169" s="19" t="s">
        <v>120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119</v>
      </c>
      <c r="BK169" s="218">
        <f>ROUND(I169*H169,2)</f>
        <v>0</v>
      </c>
      <c r="BL169" s="19" t="s">
        <v>128</v>
      </c>
      <c r="BM169" s="217" t="s">
        <v>244</v>
      </c>
    </row>
    <row r="170" s="2" customFormat="1">
      <c r="A170" s="40"/>
      <c r="B170" s="41"/>
      <c r="C170" s="42"/>
      <c r="D170" s="219" t="s">
        <v>130</v>
      </c>
      <c r="E170" s="42"/>
      <c r="F170" s="220" t="s">
        <v>243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130</v>
      </c>
      <c r="AU170" s="19" t="s">
        <v>77</v>
      </c>
    </row>
    <row r="171" s="13" customFormat="1">
      <c r="A171" s="13"/>
      <c r="B171" s="224"/>
      <c r="C171" s="225"/>
      <c r="D171" s="219" t="s">
        <v>132</v>
      </c>
      <c r="E171" s="226" t="s">
        <v>19</v>
      </c>
      <c r="F171" s="227" t="s">
        <v>245</v>
      </c>
      <c r="G171" s="225"/>
      <c r="H171" s="228">
        <v>2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132</v>
      </c>
      <c r="AU171" s="234" t="s">
        <v>77</v>
      </c>
      <c r="AV171" s="13" t="s">
        <v>119</v>
      </c>
      <c r="AW171" s="13" t="s">
        <v>31</v>
      </c>
      <c r="AX171" s="13" t="s">
        <v>69</v>
      </c>
      <c r="AY171" s="234" t="s">
        <v>120</v>
      </c>
    </row>
    <row r="172" s="14" customFormat="1">
      <c r="A172" s="14"/>
      <c r="B172" s="235"/>
      <c r="C172" s="236"/>
      <c r="D172" s="219" t="s">
        <v>132</v>
      </c>
      <c r="E172" s="237" t="s">
        <v>19</v>
      </c>
      <c r="F172" s="238" t="s">
        <v>134</v>
      </c>
      <c r="G172" s="236"/>
      <c r="H172" s="239">
        <v>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132</v>
      </c>
      <c r="AU172" s="245" t="s">
        <v>77</v>
      </c>
      <c r="AV172" s="14" t="s">
        <v>135</v>
      </c>
      <c r="AW172" s="14" t="s">
        <v>4</v>
      </c>
      <c r="AX172" s="14" t="s">
        <v>77</v>
      </c>
      <c r="AY172" s="245" t="s">
        <v>120</v>
      </c>
    </row>
    <row r="173" s="2" customFormat="1" ht="16.5" customHeight="1">
      <c r="A173" s="40"/>
      <c r="B173" s="41"/>
      <c r="C173" s="206" t="s">
        <v>246</v>
      </c>
      <c r="D173" s="206" t="s">
        <v>123</v>
      </c>
      <c r="E173" s="207" t="s">
        <v>247</v>
      </c>
      <c r="F173" s="208" t="s">
        <v>248</v>
      </c>
      <c r="G173" s="209" t="s">
        <v>138</v>
      </c>
      <c r="H173" s="210">
        <v>1</v>
      </c>
      <c r="I173" s="211"/>
      <c r="J173" s="212">
        <f>ROUND(I173*H173,2)</f>
        <v>0</v>
      </c>
      <c r="K173" s="208" t="s">
        <v>127</v>
      </c>
      <c r="L173" s="46"/>
      <c r="M173" s="213" t="s">
        <v>19</v>
      </c>
      <c r="N173" s="214" t="s">
        <v>41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128</v>
      </c>
      <c r="AT173" s="217" t="s">
        <v>123</v>
      </c>
      <c r="AU173" s="217" t="s">
        <v>77</v>
      </c>
      <c r="AY173" s="19" t="s">
        <v>120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119</v>
      </c>
      <c r="BK173" s="218">
        <f>ROUND(I173*H173,2)</f>
        <v>0</v>
      </c>
      <c r="BL173" s="19" t="s">
        <v>128</v>
      </c>
      <c r="BM173" s="217" t="s">
        <v>249</v>
      </c>
    </row>
    <row r="174" s="2" customFormat="1">
      <c r="A174" s="40"/>
      <c r="B174" s="41"/>
      <c r="C174" s="42"/>
      <c r="D174" s="219" t="s">
        <v>130</v>
      </c>
      <c r="E174" s="42"/>
      <c r="F174" s="220" t="s">
        <v>250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130</v>
      </c>
      <c r="AU174" s="19" t="s">
        <v>77</v>
      </c>
    </row>
    <row r="175" s="13" customFormat="1">
      <c r="A175" s="13"/>
      <c r="B175" s="224"/>
      <c r="C175" s="225"/>
      <c r="D175" s="219" t="s">
        <v>132</v>
      </c>
      <c r="E175" s="226" t="s">
        <v>19</v>
      </c>
      <c r="F175" s="227" t="s">
        <v>178</v>
      </c>
      <c r="G175" s="225"/>
      <c r="H175" s="228">
        <v>1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132</v>
      </c>
      <c r="AU175" s="234" t="s">
        <v>77</v>
      </c>
      <c r="AV175" s="13" t="s">
        <v>119</v>
      </c>
      <c r="AW175" s="13" t="s">
        <v>31</v>
      </c>
      <c r="AX175" s="13" t="s">
        <v>69</v>
      </c>
      <c r="AY175" s="234" t="s">
        <v>120</v>
      </c>
    </row>
    <row r="176" s="14" customFormat="1">
      <c r="A176" s="14"/>
      <c r="B176" s="235"/>
      <c r="C176" s="236"/>
      <c r="D176" s="219" t="s">
        <v>132</v>
      </c>
      <c r="E176" s="237" t="s">
        <v>19</v>
      </c>
      <c r="F176" s="238" t="s">
        <v>134</v>
      </c>
      <c r="G176" s="236"/>
      <c r="H176" s="239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132</v>
      </c>
      <c r="AU176" s="245" t="s">
        <v>77</v>
      </c>
      <c r="AV176" s="14" t="s">
        <v>135</v>
      </c>
      <c r="AW176" s="14" t="s">
        <v>4</v>
      </c>
      <c r="AX176" s="14" t="s">
        <v>77</v>
      </c>
      <c r="AY176" s="245" t="s">
        <v>120</v>
      </c>
    </row>
    <row r="177" s="2" customFormat="1" ht="24.15" customHeight="1">
      <c r="A177" s="40"/>
      <c r="B177" s="41"/>
      <c r="C177" s="246" t="s">
        <v>251</v>
      </c>
      <c r="D177" s="246" t="s">
        <v>150</v>
      </c>
      <c r="E177" s="247" t="s">
        <v>252</v>
      </c>
      <c r="F177" s="248" t="s">
        <v>253</v>
      </c>
      <c r="G177" s="249" t="s">
        <v>138</v>
      </c>
      <c r="H177" s="250">
        <v>1</v>
      </c>
      <c r="I177" s="251"/>
      <c r="J177" s="252">
        <f>ROUND(I177*H177,2)</f>
        <v>0</v>
      </c>
      <c r="K177" s="248" t="s">
        <v>127</v>
      </c>
      <c r="L177" s="253"/>
      <c r="M177" s="254" t="s">
        <v>19</v>
      </c>
      <c r="N177" s="255" t="s">
        <v>41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128</v>
      </c>
      <c r="AT177" s="217" t="s">
        <v>150</v>
      </c>
      <c r="AU177" s="217" t="s">
        <v>77</v>
      </c>
      <c r="AY177" s="19" t="s">
        <v>120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119</v>
      </c>
      <c r="BK177" s="218">
        <f>ROUND(I177*H177,2)</f>
        <v>0</v>
      </c>
      <c r="BL177" s="19" t="s">
        <v>128</v>
      </c>
      <c r="BM177" s="217" t="s">
        <v>254</v>
      </c>
    </row>
    <row r="178" s="2" customFormat="1">
      <c r="A178" s="40"/>
      <c r="B178" s="41"/>
      <c r="C178" s="42"/>
      <c r="D178" s="219" t="s">
        <v>130</v>
      </c>
      <c r="E178" s="42"/>
      <c r="F178" s="220" t="s">
        <v>253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130</v>
      </c>
      <c r="AU178" s="19" t="s">
        <v>77</v>
      </c>
    </row>
    <row r="179" s="13" customFormat="1">
      <c r="A179" s="13"/>
      <c r="B179" s="224"/>
      <c r="C179" s="225"/>
      <c r="D179" s="219" t="s">
        <v>132</v>
      </c>
      <c r="E179" s="226" t="s">
        <v>19</v>
      </c>
      <c r="F179" s="227" t="s">
        <v>178</v>
      </c>
      <c r="G179" s="225"/>
      <c r="H179" s="228">
        <v>1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132</v>
      </c>
      <c r="AU179" s="234" t="s">
        <v>77</v>
      </c>
      <c r="AV179" s="13" t="s">
        <v>119</v>
      </c>
      <c r="AW179" s="13" t="s">
        <v>31</v>
      </c>
      <c r="AX179" s="13" t="s">
        <v>69</v>
      </c>
      <c r="AY179" s="234" t="s">
        <v>120</v>
      </c>
    </row>
    <row r="180" s="14" customFormat="1">
      <c r="A180" s="14"/>
      <c r="B180" s="235"/>
      <c r="C180" s="236"/>
      <c r="D180" s="219" t="s">
        <v>132</v>
      </c>
      <c r="E180" s="237" t="s">
        <v>19</v>
      </c>
      <c r="F180" s="238" t="s">
        <v>134</v>
      </c>
      <c r="G180" s="236"/>
      <c r="H180" s="239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132</v>
      </c>
      <c r="AU180" s="245" t="s">
        <v>77</v>
      </c>
      <c r="AV180" s="14" t="s">
        <v>135</v>
      </c>
      <c r="AW180" s="14" t="s">
        <v>4</v>
      </c>
      <c r="AX180" s="14" t="s">
        <v>77</v>
      </c>
      <c r="AY180" s="245" t="s">
        <v>120</v>
      </c>
    </row>
    <row r="181" s="2" customFormat="1" ht="16.5" customHeight="1">
      <c r="A181" s="40"/>
      <c r="B181" s="41"/>
      <c r="C181" s="206" t="s">
        <v>255</v>
      </c>
      <c r="D181" s="206" t="s">
        <v>123</v>
      </c>
      <c r="E181" s="207" t="s">
        <v>256</v>
      </c>
      <c r="F181" s="208" t="s">
        <v>257</v>
      </c>
      <c r="G181" s="209" t="s">
        <v>160</v>
      </c>
      <c r="H181" s="210">
        <v>604</v>
      </c>
      <c r="I181" s="211"/>
      <c r="J181" s="212">
        <f>ROUND(I181*H181,2)</f>
        <v>0</v>
      </c>
      <c r="K181" s="208" t="s">
        <v>127</v>
      </c>
      <c r="L181" s="46"/>
      <c r="M181" s="213" t="s">
        <v>19</v>
      </c>
      <c r="N181" s="214" t="s">
        <v>41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128</v>
      </c>
      <c r="AT181" s="217" t="s">
        <v>123</v>
      </c>
      <c r="AU181" s="217" t="s">
        <v>77</v>
      </c>
      <c r="AY181" s="19" t="s">
        <v>120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119</v>
      </c>
      <c r="BK181" s="218">
        <f>ROUND(I181*H181,2)</f>
        <v>0</v>
      </c>
      <c r="BL181" s="19" t="s">
        <v>128</v>
      </c>
      <c r="BM181" s="217" t="s">
        <v>258</v>
      </c>
    </row>
    <row r="182" s="2" customFormat="1">
      <c r="A182" s="40"/>
      <c r="B182" s="41"/>
      <c r="C182" s="42"/>
      <c r="D182" s="219" t="s">
        <v>130</v>
      </c>
      <c r="E182" s="42"/>
      <c r="F182" s="220" t="s">
        <v>259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130</v>
      </c>
      <c r="AU182" s="19" t="s">
        <v>77</v>
      </c>
    </row>
    <row r="183" s="13" customFormat="1">
      <c r="A183" s="13"/>
      <c r="B183" s="224"/>
      <c r="C183" s="225"/>
      <c r="D183" s="219" t="s">
        <v>132</v>
      </c>
      <c r="E183" s="226" t="s">
        <v>19</v>
      </c>
      <c r="F183" s="227" t="s">
        <v>260</v>
      </c>
      <c r="G183" s="225"/>
      <c r="H183" s="228">
        <v>604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132</v>
      </c>
      <c r="AU183" s="234" t="s">
        <v>77</v>
      </c>
      <c r="AV183" s="13" t="s">
        <v>119</v>
      </c>
      <c r="AW183" s="13" t="s">
        <v>31</v>
      </c>
      <c r="AX183" s="13" t="s">
        <v>69</v>
      </c>
      <c r="AY183" s="234" t="s">
        <v>120</v>
      </c>
    </row>
    <row r="184" s="14" customFormat="1">
      <c r="A184" s="14"/>
      <c r="B184" s="235"/>
      <c r="C184" s="236"/>
      <c r="D184" s="219" t="s">
        <v>132</v>
      </c>
      <c r="E184" s="237" t="s">
        <v>19</v>
      </c>
      <c r="F184" s="238" t="s">
        <v>134</v>
      </c>
      <c r="G184" s="236"/>
      <c r="H184" s="239">
        <v>604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132</v>
      </c>
      <c r="AU184" s="245" t="s">
        <v>77</v>
      </c>
      <c r="AV184" s="14" t="s">
        <v>135</v>
      </c>
      <c r="AW184" s="14" t="s">
        <v>4</v>
      </c>
      <c r="AX184" s="14" t="s">
        <v>77</v>
      </c>
      <c r="AY184" s="245" t="s">
        <v>120</v>
      </c>
    </row>
    <row r="185" s="2" customFormat="1" ht="21.75" customHeight="1">
      <c r="A185" s="40"/>
      <c r="B185" s="41"/>
      <c r="C185" s="246" t="s">
        <v>261</v>
      </c>
      <c r="D185" s="246" t="s">
        <v>150</v>
      </c>
      <c r="E185" s="247" t="s">
        <v>262</v>
      </c>
      <c r="F185" s="248" t="s">
        <v>263</v>
      </c>
      <c r="G185" s="249" t="s">
        <v>160</v>
      </c>
      <c r="H185" s="250">
        <v>358</v>
      </c>
      <c r="I185" s="251"/>
      <c r="J185" s="252">
        <f>ROUND(I185*H185,2)</f>
        <v>0</v>
      </c>
      <c r="K185" s="248" t="s">
        <v>127</v>
      </c>
      <c r="L185" s="253"/>
      <c r="M185" s="254" t="s">
        <v>19</v>
      </c>
      <c r="N185" s="255" t="s">
        <v>41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128</v>
      </c>
      <c r="AT185" s="217" t="s">
        <v>150</v>
      </c>
      <c r="AU185" s="217" t="s">
        <v>77</v>
      </c>
      <c r="AY185" s="19" t="s">
        <v>120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119</v>
      </c>
      <c r="BK185" s="218">
        <f>ROUND(I185*H185,2)</f>
        <v>0</v>
      </c>
      <c r="BL185" s="19" t="s">
        <v>128</v>
      </c>
      <c r="BM185" s="217" t="s">
        <v>264</v>
      </c>
    </row>
    <row r="186" s="2" customFormat="1">
      <c r="A186" s="40"/>
      <c r="B186" s="41"/>
      <c r="C186" s="42"/>
      <c r="D186" s="219" t="s">
        <v>130</v>
      </c>
      <c r="E186" s="42"/>
      <c r="F186" s="220" t="s">
        <v>263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130</v>
      </c>
      <c r="AU186" s="19" t="s">
        <v>77</v>
      </c>
    </row>
    <row r="187" s="13" customFormat="1">
      <c r="A187" s="13"/>
      <c r="B187" s="224"/>
      <c r="C187" s="225"/>
      <c r="D187" s="219" t="s">
        <v>132</v>
      </c>
      <c r="E187" s="226" t="s">
        <v>19</v>
      </c>
      <c r="F187" s="227" t="s">
        <v>265</v>
      </c>
      <c r="G187" s="225"/>
      <c r="H187" s="228">
        <v>358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132</v>
      </c>
      <c r="AU187" s="234" t="s">
        <v>77</v>
      </c>
      <c r="AV187" s="13" t="s">
        <v>119</v>
      </c>
      <c r="AW187" s="13" t="s">
        <v>31</v>
      </c>
      <c r="AX187" s="13" t="s">
        <v>69</v>
      </c>
      <c r="AY187" s="234" t="s">
        <v>120</v>
      </c>
    </row>
    <row r="188" s="14" customFormat="1">
      <c r="A188" s="14"/>
      <c r="B188" s="235"/>
      <c r="C188" s="236"/>
      <c r="D188" s="219" t="s">
        <v>132</v>
      </c>
      <c r="E188" s="237" t="s">
        <v>19</v>
      </c>
      <c r="F188" s="238" t="s">
        <v>134</v>
      </c>
      <c r="G188" s="236"/>
      <c r="H188" s="239">
        <v>358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132</v>
      </c>
      <c r="AU188" s="245" t="s">
        <v>77</v>
      </c>
      <c r="AV188" s="14" t="s">
        <v>135</v>
      </c>
      <c r="AW188" s="14" t="s">
        <v>4</v>
      </c>
      <c r="AX188" s="14" t="s">
        <v>77</v>
      </c>
      <c r="AY188" s="245" t="s">
        <v>120</v>
      </c>
    </row>
    <row r="189" s="2" customFormat="1" ht="21.75" customHeight="1">
      <c r="A189" s="40"/>
      <c r="B189" s="41"/>
      <c r="C189" s="246" t="s">
        <v>266</v>
      </c>
      <c r="D189" s="246" t="s">
        <v>150</v>
      </c>
      <c r="E189" s="247" t="s">
        <v>267</v>
      </c>
      <c r="F189" s="248" t="s">
        <v>268</v>
      </c>
      <c r="G189" s="249" t="s">
        <v>160</v>
      </c>
      <c r="H189" s="250">
        <v>50</v>
      </c>
      <c r="I189" s="251"/>
      <c r="J189" s="252">
        <f>ROUND(I189*H189,2)</f>
        <v>0</v>
      </c>
      <c r="K189" s="248" t="s">
        <v>127</v>
      </c>
      <c r="L189" s="253"/>
      <c r="M189" s="254" t="s">
        <v>19</v>
      </c>
      <c r="N189" s="255" t="s">
        <v>41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128</v>
      </c>
      <c r="AT189" s="217" t="s">
        <v>150</v>
      </c>
      <c r="AU189" s="217" t="s">
        <v>77</v>
      </c>
      <c r="AY189" s="19" t="s">
        <v>120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119</v>
      </c>
      <c r="BK189" s="218">
        <f>ROUND(I189*H189,2)</f>
        <v>0</v>
      </c>
      <c r="BL189" s="19" t="s">
        <v>128</v>
      </c>
      <c r="BM189" s="217" t="s">
        <v>269</v>
      </c>
    </row>
    <row r="190" s="2" customFormat="1">
      <c r="A190" s="40"/>
      <c r="B190" s="41"/>
      <c r="C190" s="42"/>
      <c r="D190" s="219" t="s">
        <v>130</v>
      </c>
      <c r="E190" s="42"/>
      <c r="F190" s="220" t="s">
        <v>268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130</v>
      </c>
      <c r="AU190" s="19" t="s">
        <v>77</v>
      </c>
    </row>
    <row r="191" s="13" customFormat="1">
      <c r="A191" s="13"/>
      <c r="B191" s="224"/>
      <c r="C191" s="225"/>
      <c r="D191" s="219" t="s">
        <v>132</v>
      </c>
      <c r="E191" s="226" t="s">
        <v>19</v>
      </c>
      <c r="F191" s="227" t="s">
        <v>270</v>
      </c>
      <c r="G191" s="225"/>
      <c r="H191" s="228">
        <v>50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132</v>
      </c>
      <c r="AU191" s="234" t="s">
        <v>77</v>
      </c>
      <c r="AV191" s="13" t="s">
        <v>119</v>
      </c>
      <c r="AW191" s="13" t="s">
        <v>31</v>
      </c>
      <c r="AX191" s="13" t="s">
        <v>69</v>
      </c>
      <c r="AY191" s="234" t="s">
        <v>120</v>
      </c>
    </row>
    <row r="192" s="14" customFormat="1">
      <c r="A192" s="14"/>
      <c r="B192" s="235"/>
      <c r="C192" s="236"/>
      <c r="D192" s="219" t="s">
        <v>132</v>
      </c>
      <c r="E192" s="237" t="s">
        <v>19</v>
      </c>
      <c r="F192" s="238" t="s">
        <v>134</v>
      </c>
      <c r="G192" s="236"/>
      <c r="H192" s="239">
        <v>50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132</v>
      </c>
      <c r="AU192" s="245" t="s">
        <v>77</v>
      </c>
      <c r="AV192" s="14" t="s">
        <v>135</v>
      </c>
      <c r="AW192" s="14" t="s">
        <v>4</v>
      </c>
      <c r="AX192" s="14" t="s">
        <v>77</v>
      </c>
      <c r="AY192" s="245" t="s">
        <v>120</v>
      </c>
    </row>
    <row r="193" s="2" customFormat="1" ht="21.75" customHeight="1">
      <c r="A193" s="40"/>
      <c r="B193" s="41"/>
      <c r="C193" s="246" t="s">
        <v>271</v>
      </c>
      <c r="D193" s="246" t="s">
        <v>150</v>
      </c>
      <c r="E193" s="247" t="s">
        <v>272</v>
      </c>
      <c r="F193" s="248" t="s">
        <v>273</v>
      </c>
      <c r="G193" s="249" t="s">
        <v>160</v>
      </c>
      <c r="H193" s="250">
        <v>196</v>
      </c>
      <c r="I193" s="251"/>
      <c r="J193" s="252">
        <f>ROUND(I193*H193,2)</f>
        <v>0</v>
      </c>
      <c r="K193" s="248" t="s">
        <v>127</v>
      </c>
      <c r="L193" s="253"/>
      <c r="M193" s="254" t="s">
        <v>19</v>
      </c>
      <c r="N193" s="255" t="s">
        <v>41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128</v>
      </c>
      <c r="AT193" s="217" t="s">
        <v>150</v>
      </c>
      <c r="AU193" s="217" t="s">
        <v>77</v>
      </c>
      <c r="AY193" s="19" t="s">
        <v>120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119</v>
      </c>
      <c r="BK193" s="218">
        <f>ROUND(I193*H193,2)</f>
        <v>0</v>
      </c>
      <c r="BL193" s="19" t="s">
        <v>128</v>
      </c>
      <c r="BM193" s="217" t="s">
        <v>274</v>
      </c>
    </row>
    <row r="194" s="2" customFormat="1">
      <c r="A194" s="40"/>
      <c r="B194" s="41"/>
      <c r="C194" s="42"/>
      <c r="D194" s="219" t="s">
        <v>130</v>
      </c>
      <c r="E194" s="42"/>
      <c r="F194" s="220" t="s">
        <v>273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130</v>
      </c>
      <c r="AU194" s="19" t="s">
        <v>77</v>
      </c>
    </row>
    <row r="195" s="13" customFormat="1">
      <c r="A195" s="13"/>
      <c r="B195" s="224"/>
      <c r="C195" s="225"/>
      <c r="D195" s="219" t="s">
        <v>132</v>
      </c>
      <c r="E195" s="226" t="s">
        <v>19</v>
      </c>
      <c r="F195" s="227" t="s">
        <v>275</v>
      </c>
      <c r="G195" s="225"/>
      <c r="H195" s="228">
        <v>196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132</v>
      </c>
      <c r="AU195" s="234" t="s">
        <v>77</v>
      </c>
      <c r="AV195" s="13" t="s">
        <v>119</v>
      </c>
      <c r="AW195" s="13" t="s">
        <v>31</v>
      </c>
      <c r="AX195" s="13" t="s">
        <v>69</v>
      </c>
      <c r="AY195" s="234" t="s">
        <v>120</v>
      </c>
    </row>
    <row r="196" s="14" customFormat="1">
      <c r="A196" s="14"/>
      <c r="B196" s="235"/>
      <c r="C196" s="236"/>
      <c r="D196" s="219" t="s">
        <v>132</v>
      </c>
      <c r="E196" s="237" t="s">
        <v>19</v>
      </c>
      <c r="F196" s="238" t="s">
        <v>134</v>
      </c>
      <c r="G196" s="236"/>
      <c r="H196" s="239">
        <v>196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132</v>
      </c>
      <c r="AU196" s="245" t="s">
        <v>77</v>
      </c>
      <c r="AV196" s="14" t="s">
        <v>135</v>
      </c>
      <c r="AW196" s="14" t="s">
        <v>4</v>
      </c>
      <c r="AX196" s="14" t="s">
        <v>77</v>
      </c>
      <c r="AY196" s="245" t="s">
        <v>120</v>
      </c>
    </row>
    <row r="197" s="2" customFormat="1" ht="16.5" customHeight="1">
      <c r="A197" s="40"/>
      <c r="B197" s="41"/>
      <c r="C197" s="206" t="s">
        <v>276</v>
      </c>
      <c r="D197" s="206" t="s">
        <v>123</v>
      </c>
      <c r="E197" s="207" t="s">
        <v>277</v>
      </c>
      <c r="F197" s="208" t="s">
        <v>278</v>
      </c>
      <c r="G197" s="209" t="s">
        <v>160</v>
      </c>
      <c r="H197" s="210">
        <v>22</v>
      </c>
      <c r="I197" s="211"/>
      <c r="J197" s="212">
        <f>ROUND(I197*H197,2)</f>
        <v>0</v>
      </c>
      <c r="K197" s="208" t="s">
        <v>127</v>
      </c>
      <c r="L197" s="46"/>
      <c r="M197" s="213" t="s">
        <v>19</v>
      </c>
      <c r="N197" s="214" t="s">
        <v>41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128</v>
      </c>
      <c r="AT197" s="217" t="s">
        <v>123</v>
      </c>
      <c r="AU197" s="217" t="s">
        <v>77</v>
      </c>
      <c r="AY197" s="19" t="s">
        <v>120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119</v>
      </c>
      <c r="BK197" s="218">
        <f>ROUND(I197*H197,2)</f>
        <v>0</v>
      </c>
      <c r="BL197" s="19" t="s">
        <v>128</v>
      </c>
      <c r="BM197" s="217" t="s">
        <v>279</v>
      </c>
    </row>
    <row r="198" s="2" customFormat="1">
      <c r="A198" s="40"/>
      <c r="B198" s="41"/>
      <c r="C198" s="42"/>
      <c r="D198" s="219" t="s">
        <v>130</v>
      </c>
      <c r="E198" s="42"/>
      <c r="F198" s="220" t="s">
        <v>280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130</v>
      </c>
      <c r="AU198" s="19" t="s">
        <v>77</v>
      </c>
    </row>
    <row r="199" s="13" customFormat="1">
      <c r="A199" s="13"/>
      <c r="B199" s="224"/>
      <c r="C199" s="225"/>
      <c r="D199" s="219" t="s">
        <v>132</v>
      </c>
      <c r="E199" s="226" t="s">
        <v>19</v>
      </c>
      <c r="F199" s="227" t="s">
        <v>281</v>
      </c>
      <c r="G199" s="225"/>
      <c r="H199" s="228">
        <v>22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132</v>
      </c>
      <c r="AU199" s="234" t="s">
        <v>77</v>
      </c>
      <c r="AV199" s="13" t="s">
        <v>119</v>
      </c>
      <c r="AW199" s="13" t="s">
        <v>31</v>
      </c>
      <c r="AX199" s="13" t="s">
        <v>69</v>
      </c>
      <c r="AY199" s="234" t="s">
        <v>120</v>
      </c>
    </row>
    <row r="200" s="14" customFormat="1">
      <c r="A200" s="14"/>
      <c r="B200" s="235"/>
      <c r="C200" s="236"/>
      <c r="D200" s="219" t="s">
        <v>132</v>
      </c>
      <c r="E200" s="237" t="s">
        <v>19</v>
      </c>
      <c r="F200" s="238" t="s">
        <v>134</v>
      </c>
      <c r="G200" s="236"/>
      <c r="H200" s="239">
        <v>22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132</v>
      </c>
      <c r="AU200" s="245" t="s">
        <v>77</v>
      </c>
      <c r="AV200" s="14" t="s">
        <v>135</v>
      </c>
      <c r="AW200" s="14" t="s">
        <v>4</v>
      </c>
      <c r="AX200" s="14" t="s">
        <v>77</v>
      </c>
      <c r="AY200" s="245" t="s">
        <v>120</v>
      </c>
    </row>
    <row r="201" s="2" customFormat="1" ht="21.75" customHeight="1">
      <c r="A201" s="40"/>
      <c r="B201" s="41"/>
      <c r="C201" s="246" t="s">
        <v>282</v>
      </c>
      <c r="D201" s="246" t="s">
        <v>150</v>
      </c>
      <c r="E201" s="247" t="s">
        <v>283</v>
      </c>
      <c r="F201" s="248" t="s">
        <v>284</v>
      </c>
      <c r="G201" s="249" t="s">
        <v>160</v>
      </c>
      <c r="H201" s="250">
        <v>22</v>
      </c>
      <c r="I201" s="251"/>
      <c r="J201" s="252">
        <f>ROUND(I201*H201,2)</f>
        <v>0</v>
      </c>
      <c r="K201" s="248" t="s">
        <v>127</v>
      </c>
      <c r="L201" s="253"/>
      <c r="M201" s="254" t="s">
        <v>19</v>
      </c>
      <c r="N201" s="255" t="s">
        <v>41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128</v>
      </c>
      <c r="AT201" s="217" t="s">
        <v>150</v>
      </c>
      <c r="AU201" s="217" t="s">
        <v>77</v>
      </c>
      <c r="AY201" s="19" t="s">
        <v>120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119</v>
      </c>
      <c r="BK201" s="218">
        <f>ROUND(I201*H201,2)</f>
        <v>0</v>
      </c>
      <c r="BL201" s="19" t="s">
        <v>128</v>
      </c>
      <c r="BM201" s="217" t="s">
        <v>285</v>
      </c>
    </row>
    <row r="202" s="2" customFormat="1">
      <c r="A202" s="40"/>
      <c r="B202" s="41"/>
      <c r="C202" s="42"/>
      <c r="D202" s="219" t="s">
        <v>130</v>
      </c>
      <c r="E202" s="42"/>
      <c r="F202" s="220" t="s">
        <v>284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130</v>
      </c>
      <c r="AU202" s="19" t="s">
        <v>77</v>
      </c>
    </row>
    <row r="203" s="13" customFormat="1">
      <c r="A203" s="13"/>
      <c r="B203" s="224"/>
      <c r="C203" s="225"/>
      <c r="D203" s="219" t="s">
        <v>132</v>
      </c>
      <c r="E203" s="226" t="s">
        <v>19</v>
      </c>
      <c r="F203" s="227" t="s">
        <v>281</v>
      </c>
      <c r="G203" s="225"/>
      <c r="H203" s="228">
        <v>22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132</v>
      </c>
      <c r="AU203" s="234" t="s">
        <v>77</v>
      </c>
      <c r="AV203" s="13" t="s">
        <v>119</v>
      </c>
      <c r="AW203" s="13" t="s">
        <v>31</v>
      </c>
      <c r="AX203" s="13" t="s">
        <v>69</v>
      </c>
      <c r="AY203" s="234" t="s">
        <v>120</v>
      </c>
    </row>
    <row r="204" s="14" customFormat="1">
      <c r="A204" s="14"/>
      <c r="B204" s="235"/>
      <c r="C204" s="236"/>
      <c r="D204" s="219" t="s">
        <v>132</v>
      </c>
      <c r="E204" s="237" t="s">
        <v>19</v>
      </c>
      <c r="F204" s="238" t="s">
        <v>134</v>
      </c>
      <c r="G204" s="236"/>
      <c r="H204" s="239">
        <v>22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132</v>
      </c>
      <c r="AU204" s="245" t="s">
        <v>77</v>
      </c>
      <c r="AV204" s="14" t="s">
        <v>135</v>
      </c>
      <c r="AW204" s="14" t="s">
        <v>4</v>
      </c>
      <c r="AX204" s="14" t="s">
        <v>77</v>
      </c>
      <c r="AY204" s="245" t="s">
        <v>120</v>
      </c>
    </row>
    <row r="205" s="2" customFormat="1" ht="16.5" customHeight="1">
      <c r="A205" s="40"/>
      <c r="B205" s="41"/>
      <c r="C205" s="206" t="s">
        <v>286</v>
      </c>
      <c r="D205" s="206" t="s">
        <v>123</v>
      </c>
      <c r="E205" s="207" t="s">
        <v>287</v>
      </c>
      <c r="F205" s="208" t="s">
        <v>288</v>
      </c>
      <c r="G205" s="209" t="s">
        <v>160</v>
      </c>
      <c r="H205" s="210">
        <v>36</v>
      </c>
      <c r="I205" s="211"/>
      <c r="J205" s="212">
        <f>ROUND(I205*H205,2)</f>
        <v>0</v>
      </c>
      <c r="K205" s="208" t="s">
        <v>127</v>
      </c>
      <c r="L205" s="46"/>
      <c r="M205" s="213" t="s">
        <v>19</v>
      </c>
      <c r="N205" s="214" t="s">
        <v>41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128</v>
      </c>
      <c r="AT205" s="217" t="s">
        <v>123</v>
      </c>
      <c r="AU205" s="217" t="s">
        <v>77</v>
      </c>
      <c r="AY205" s="19" t="s">
        <v>120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119</v>
      </c>
      <c r="BK205" s="218">
        <f>ROUND(I205*H205,2)</f>
        <v>0</v>
      </c>
      <c r="BL205" s="19" t="s">
        <v>128</v>
      </c>
      <c r="BM205" s="217" t="s">
        <v>289</v>
      </c>
    </row>
    <row r="206" s="2" customFormat="1">
      <c r="A206" s="40"/>
      <c r="B206" s="41"/>
      <c r="C206" s="42"/>
      <c r="D206" s="219" t="s">
        <v>130</v>
      </c>
      <c r="E206" s="42"/>
      <c r="F206" s="220" t="s">
        <v>290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130</v>
      </c>
      <c r="AU206" s="19" t="s">
        <v>77</v>
      </c>
    </row>
    <row r="207" s="13" customFormat="1">
      <c r="A207" s="13"/>
      <c r="B207" s="224"/>
      <c r="C207" s="225"/>
      <c r="D207" s="219" t="s">
        <v>132</v>
      </c>
      <c r="E207" s="226" t="s">
        <v>19</v>
      </c>
      <c r="F207" s="227" t="s">
        <v>291</v>
      </c>
      <c r="G207" s="225"/>
      <c r="H207" s="228">
        <v>36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132</v>
      </c>
      <c r="AU207" s="234" t="s">
        <v>77</v>
      </c>
      <c r="AV207" s="13" t="s">
        <v>119</v>
      </c>
      <c r="AW207" s="13" t="s">
        <v>31</v>
      </c>
      <c r="AX207" s="13" t="s">
        <v>69</v>
      </c>
      <c r="AY207" s="234" t="s">
        <v>120</v>
      </c>
    </row>
    <row r="208" s="14" customFormat="1">
      <c r="A208" s="14"/>
      <c r="B208" s="235"/>
      <c r="C208" s="236"/>
      <c r="D208" s="219" t="s">
        <v>132</v>
      </c>
      <c r="E208" s="237" t="s">
        <v>19</v>
      </c>
      <c r="F208" s="238" t="s">
        <v>134</v>
      </c>
      <c r="G208" s="236"/>
      <c r="H208" s="239">
        <v>36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132</v>
      </c>
      <c r="AU208" s="245" t="s">
        <v>77</v>
      </c>
      <c r="AV208" s="14" t="s">
        <v>135</v>
      </c>
      <c r="AW208" s="14" t="s">
        <v>4</v>
      </c>
      <c r="AX208" s="14" t="s">
        <v>77</v>
      </c>
      <c r="AY208" s="245" t="s">
        <v>120</v>
      </c>
    </row>
    <row r="209" s="2" customFormat="1" ht="21.75" customHeight="1">
      <c r="A209" s="40"/>
      <c r="B209" s="41"/>
      <c r="C209" s="246" t="s">
        <v>292</v>
      </c>
      <c r="D209" s="246" t="s">
        <v>150</v>
      </c>
      <c r="E209" s="247" t="s">
        <v>293</v>
      </c>
      <c r="F209" s="248" t="s">
        <v>294</v>
      </c>
      <c r="G209" s="249" t="s">
        <v>160</v>
      </c>
      <c r="H209" s="250">
        <v>11</v>
      </c>
      <c r="I209" s="251"/>
      <c r="J209" s="252">
        <f>ROUND(I209*H209,2)</f>
        <v>0</v>
      </c>
      <c r="K209" s="248" t="s">
        <v>127</v>
      </c>
      <c r="L209" s="253"/>
      <c r="M209" s="254" t="s">
        <v>19</v>
      </c>
      <c r="N209" s="255" t="s">
        <v>41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128</v>
      </c>
      <c r="AT209" s="217" t="s">
        <v>150</v>
      </c>
      <c r="AU209" s="217" t="s">
        <v>77</v>
      </c>
      <c r="AY209" s="19" t="s">
        <v>120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119</v>
      </c>
      <c r="BK209" s="218">
        <f>ROUND(I209*H209,2)</f>
        <v>0</v>
      </c>
      <c r="BL209" s="19" t="s">
        <v>128</v>
      </c>
      <c r="BM209" s="217" t="s">
        <v>295</v>
      </c>
    </row>
    <row r="210" s="2" customFormat="1">
      <c r="A210" s="40"/>
      <c r="B210" s="41"/>
      <c r="C210" s="42"/>
      <c r="D210" s="219" t="s">
        <v>130</v>
      </c>
      <c r="E210" s="42"/>
      <c r="F210" s="220" t="s">
        <v>294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130</v>
      </c>
      <c r="AU210" s="19" t="s">
        <v>77</v>
      </c>
    </row>
    <row r="211" s="13" customFormat="1">
      <c r="A211" s="13"/>
      <c r="B211" s="224"/>
      <c r="C211" s="225"/>
      <c r="D211" s="219" t="s">
        <v>132</v>
      </c>
      <c r="E211" s="226" t="s">
        <v>19</v>
      </c>
      <c r="F211" s="227" t="s">
        <v>296</v>
      </c>
      <c r="G211" s="225"/>
      <c r="H211" s="228">
        <v>11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132</v>
      </c>
      <c r="AU211" s="234" t="s">
        <v>77</v>
      </c>
      <c r="AV211" s="13" t="s">
        <v>119</v>
      </c>
      <c r="AW211" s="13" t="s">
        <v>31</v>
      </c>
      <c r="AX211" s="13" t="s">
        <v>69</v>
      </c>
      <c r="AY211" s="234" t="s">
        <v>120</v>
      </c>
    </row>
    <row r="212" s="14" customFormat="1">
      <c r="A212" s="14"/>
      <c r="B212" s="235"/>
      <c r="C212" s="236"/>
      <c r="D212" s="219" t="s">
        <v>132</v>
      </c>
      <c r="E212" s="237" t="s">
        <v>19</v>
      </c>
      <c r="F212" s="238" t="s">
        <v>134</v>
      </c>
      <c r="G212" s="236"/>
      <c r="H212" s="239">
        <v>11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132</v>
      </c>
      <c r="AU212" s="245" t="s">
        <v>77</v>
      </c>
      <c r="AV212" s="14" t="s">
        <v>135</v>
      </c>
      <c r="AW212" s="14" t="s">
        <v>4</v>
      </c>
      <c r="AX212" s="14" t="s">
        <v>77</v>
      </c>
      <c r="AY212" s="245" t="s">
        <v>120</v>
      </c>
    </row>
    <row r="213" s="2" customFormat="1" ht="21.75" customHeight="1">
      <c r="A213" s="40"/>
      <c r="B213" s="41"/>
      <c r="C213" s="246" t="s">
        <v>153</v>
      </c>
      <c r="D213" s="246" t="s">
        <v>150</v>
      </c>
      <c r="E213" s="247" t="s">
        <v>297</v>
      </c>
      <c r="F213" s="248" t="s">
        <v>298</v>
      </c>
      <c r="G213" s="249" t="s">
        <v>160</v>
      </c>
      <c r="H213" s="250">
        <v>25</v>
      </c>
      <c r="I213" s="251"/>
      <c r="J213" s="252">
        <f>ROUND(I213*H213,2)</f>
        <v>0</v>
      </c>
      <c r="K213" s="248" t="s">
        <v>127</v>
      </c>
      <c r="L213" s="253"/>
      <c r="M213" s="254" t="s">
        <v>19</v>
      </c>
      <c r="N213" s="255" t="s">
        <v>41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128</v>
      </c>
      <c r="AT213" s="217" t="s">
        <v>150</v>
      </c>
      <c r="AU213" s="217" t="s">
        <v>77</v>
      </c>
      <c r="AY213" s="19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119</v>
      </c>
      <c r="BK213" s="218">
        <f>ROUND(I213*H213,2)</f>
        <v>0</v>
      </c>
      <c r="BL213" s="19" t="s">
        <v>128</v>
      </c>
      <c r="BM213" s="217" t="s">
        <v>299</v>
      </c>
    </row>
    <row r="214" s="2" customFormat="1">
      <c r="A214" s="40"/>
      <c r="B214" s="41"/>
      <c r="C214" s="42"/>
      <c r="D214" s="219" t="s">
        <v>130</v>
      </c>
      <c r="E214" s="42"/>
      <c r="F214" s="220" t="s">
        <v>298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130</v>
      </c>
      <c r="AU214" s="19" t="s">
        <v>77</v>
      </c>
    </row>
    <row r="215" s="13" customFormat="1">
      <c r="A215" s="13"/>
      <c r="B215" s="224"/>
      <c r="C215" s="225"/>
      <c r="D215" s="219" t="s">
        <v>132</v>
      </c>
      <c r="E215" s="226" t="s">
        <v>19</v>
      </c>
      <c r="F215" s="227" t="s">
        <v>300</v>
      </c>
      <c r="G215" s="225"/>
      <c r="H215" s="228">
        <v>25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132</v>
      </c>
      <c r="AU215" s="234" t="s">
        <v>77</v>
      </c>
      <c r="AV215" s="13" t="s">
        <v>119</v>
      </c>
      <c r="AW215" s="13" t="s">
        <v>31</v>
      </c>
      <c r="AX215" s="13" t="s">
        <v>69</v>
      </c>
      <c r="AY215" s="234" t="s">
        <v>120</v>
      </c>
    </row>
    <row r="216" s="14" customFormat="1">
      <c r="A216" s="14"/>
      <c r="B216" s="235"/>
      <c r="C216" s="236"/>
      <c r="D216" s="219" t="s">
        <v>132</v>
      </c>
      <c r="E216" s="237" t="s">
        <v>19</v>
      </c>
      <c r="F216" s="238" t="s">
        <v>134</v>
      </c>
      <c r="G216" s="236"/>
      <c r="H216" s="239">
        <v>25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132</v>
      </c>
      <c r="AU216" s="245" t="s">
        <v>77</v>
      </c>
      <c r="AV216" s="14" t="s">
        <v>135</v>
      </c>
      <c r="AW216" s="14" t="s">
        <v>4</v>
      </c>
      <c r="AX216" s="14" t="s">
        <v>77</v>
      </c>
      <c r="AY216" s="245" t="s">
        <v>120</v>
      </c>
    </row>
    <row r="217" s="2" customFormat="1" ht="21.75" customHeight="1">
      <c r="A217" s="40"/>
      <c r="B217" s="41"/>
      <c r="C217" s="206" t="s">
        <v>301</v>
      </c>
      <c r="D217" s="206" t="s">
        <v>123</v>
      </c>
      <c r="E217" s="207" t="s">
        <v>302</v>
      </c>
      <c r="F217" s="208" t="s">
        <v>303</v>
      </c>
      <c r="G217" s="209" t="s">
        <v>138</v>
      </c>
      <c r="H217" s="210">
        <v>202</v>
      </c>
      <c r="I217" s="211"/>
      <c r="J217" s="212">
        <f>ROUND(I217*H217,2)</f>
        <v>0</v>
      </c>
      <c r="K217" s="208" t="s">
        <v>127</v>
      </c>
      <c r="L217" s="46"/>
      <c r="M217" s="213" t="s">
        <v>19</v>
      </c>
      <c r="N217" s="214" t="s">
        <v>41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128</v>
      </c>
      <c r="AT217" s="217" t="s">
        <v>123</v>
      </c>
      <c r="AU217" s="217" t="s">
        <v>77</v>
      </c>
      <c r="AY217" s="19" t="s">
        <v>120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119</v>
      </c>
      <c r="BK217" s="218">
        <f>ROUND(I217*H217,2)</f>
        <v>0</v>
      </c>
      <c r="BL217" s="19" t="s">
        <v>128</v>
      </c>
      <c r="BM217" s="217" t="s">
        <v>304</v>
      </c>
    </row>
    <row r="218" s="2" customFormat="1">
      <c r="A218" s="40"/>
      <c r="B218" s="41"/>
      <c r="C218" s="42"/>
      <c r="D218" s="219" t="s">
        <v>130</v>
      </c>
      <c r="E218" s="42"/>
      <c r="F218" s="220" t="s">
        <v>305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130</v>
      </c>
      <c r="AU218" s="19" t="s">
        <v>77</v>
      </c>
    </row>
    <row r="219" s="13" customFormat="1">
      <c r="A219" s="13"/>
      <c r="B219" s="224"/>
      <c r="C219" s="225"/>
      <c r="D219" s="219" t="s">
        <v>132</v>
      </c>
      <c r="E219" s="226" t="s">
        <v>19</v>
      </c>
      <c r="F219" s="227" t="s">
        <v>306</v>
      </c>
      <c r="G219" s="225"/>
      <c r="H219" s="228">
        <v>202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132</v>
      </c>
      <c r="AU219" s="234" t="s">
        <v>77</v>
      </c>
      <c r="AV219" s="13" t="s">
        <v>119</v>
      </c>
      <c r="AW219" s="13" t="s">
        <v>31</v>
      </c>
      <c r="AX219" s="13" t="s">
        <v>69</v>
      </c>
      <c r="AY219" s="234" t="s">
        <v>120</v>
      </c>
    </row>
    <row r="220" s="14" customFormat="1">
      <c r="A220" s="14"/>
      <c r="B220" s="235"/>
      <c r="C220" s="236"/>
      <c r="D220" s="219" t="s">
        <v>132</v>
      </c>
      <c r="E220" s="237" t="s">
        <v>19</v>
      </c>
      <c r="F220" s="238" t="s">
        <v>134</v>
      </c>
      <c r="G220" s="236"/>
      <c r="H220" s="239">
        <v>202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132</v>
      </c>
      <c r="AU220" s="245" t="s">
        <v>77</v>
      </c>
      <c r="AV220" s="14" t="s">
        <v>135</v>
      </c>
      <c r="AW220" s="14" t="s">
        <v>4</v>
      </c>
      <c r="AX220" s="14" t="s">
        <v>77</v>
      </c>
      <c r="AY220" s="245" t="s">
        <v>120</v>
      </c>
    </row>
    <row r="221" s="2" customFormat="1" ht="16.5" customHeight="1">
      <c r="A221" s="40"/>
      <c r="B221" s="41"/>
      <c r="C221" s="246" t="s">
        <v>307</v>
      </c>
      <c r="D221" s="246" t="s">
        <v>150</v>
      </c>
      <c r="E221" s="247" t="s">
        <v>308</v>
      </c>
      <c r="F221" s="248" t="s">
        <v>309</v>
      </c>
      <c r="G221" s="249" t="s">
        <v>138</v>
      </c>
      <c r="H221" s="250">
        <v>1</v>
      </c>
      <c r="I221" s="251"/>
      <c r="J221" s="252">
        <f>ROUND(I221*H221,2)</f>
        <v>0</v>
      </c>
      <c r="K221" s="248" t="s">
        <v>127</v>
      </c>
      <c r="L221" s="253"/>
      <c r="M221" s="254" t="s">
        <v>19</v>
      </c>
      <c r="N221" s="255" t="s">
        <v>41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128</v>
      </c>
      <c r="AT221" s="217" t="s">
        <v>150</v>
      </c>
      <c r="AU221" s="217" t="s">
        <v>77</v>
      </c>
      <c r="AY221" s="19" t="s">
        <v>120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119</v>
      </c>
      <c r="BK221" s="218">
        <f>ROUND(I221*H221,2)</f>
        <v>0</v>
      </c>
      <c r="BL221" s="19" t="s">
        <v>128</v>
      </c>
      <c r="BM221" s="217" t="s">
        <v>310</v>
      </c>
    </row>
    <row r="222" s="2" customFormat="1">
      <c r="A222" s="40"/>
      <c r="B222" s="41"/>
      <c r="C222" s="42"/>
      <c r="D222" s="219" t="s">
        <v>130</v>
      </c>
      <c r="E222" s="42"/>
      <c r="F222" s="220" t="s">
        <v>309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</v>
      </c>
      <c r="AU222" s="19" t="s">
        <v>77</v>
      </c>
    </row>
    <row r="223" s="2" customFormat="1" ht="16.5" customHeight="1">
      <c r="A223" s="40"/>
      <c r="B223" s="41"/>
      <c r="C223" s="246" t="s">
        <v>311</v>
      </c>
      <c r="D223" s="246" t="s">
        <v>150</v>
      </c>
      <c r="E223" s="247" t="s">
        <v>312</v>
      </c>
      <c r="F223" s="248" t="s">
        <v>313</v>
      </c>
      <c r="G223" s="249" t="s">
        <v>138</v>
      </c>
      <c r="H223" s="250">
        <v>1</v>
      </c>
      <c r="I223" s="251"/>
      <c r="J223" s="252">
        <f>ROUND(I223*H223,2)</f>
        <v>0</v>
      </c>
      <c r="K223" s="248" t="s">
        <v>127</v>
      </c>
      <c r="L223" s="253"/>
      <c r="M223" s="254" t="s">
        <v>19</v>
      </c>
      <c r="N223" s="255" t="s">
        <v>41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128</v>
      </c>
      <c r="AT223" s="217" t="s">
        <v>150</v>
      </c>
      <c r="AU223" s="217" t="s">
        <v>77</v>
      </c>
      <c r="AY223" s="19" t="s">
        <v>120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119</v>
      </c>
      <c r="BK223" s="218">
        <f>ROUND(I223*H223,2)</f>
        <v>0</v>
      </c>
      <c r="BL223" s="19" t="s">
        <v>128</v>
      </c>
      <c r="BM223" s="217" t="s">
        <v>314</v>
      </c>
    </row>
    <row r="224" s="2" customFormat="1">
      <c r="A224" s="40"/>
      <c r="B224" s="41"/>
      <c r="C224" s="42"/>
      <c r="D224" s="219" t="s">
        <v>130</v>
      </c>
      <c r="E224" s="42"/>
      <c r="F224" s="220" t="s">
        <v>313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130</v>
      </c>
      <c r="AU224" s="19" t="s">
        <v>77</v>
      </c>
    </row>
    <row r="225" s="2" customFormat="1" ht="21.75" customHeight="1">
      <c r="A225" s="40"/>
      <c r="B225" s="41"/>
      <c r="C225" s="206" t="s">
        <v>315</v>
      </c>
      <c r="D225" s="206" t="s">
        <v>123</v>
      </c>
      <c r="E225" s="207" t="s">
        <v>316</v>
      </c>
      <c r="F225" s="208" t="s">
        <v>317</v>
      </c>
      <c r="G225" s="209" t="s">
        <v>138</v>
      </c>
      <c r="H225" s="210">
        <v>4</v>
      </c>
      <c r="I225" s="211"/>
      <c r="J225" s="212">
        <f>ROUND(I225*H225,2)</f>
        <v>0</v>
      </c>
      <c r="K225" s="208" t="s">
        <v>127</v>
      </c>
      <c r="L225" s="46"/>
      <c r="M225" s="213" t="s">
        <v>19</v>
      </c>
      <c r="N225" s="214" t="s">
        <v>41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128</v>
      </c>
      <c r="AT225" s="217" t="s">
        <v>123</v>
      </c>
      <c r="AU225" s="217" t="s">
        <v>77</v>
      </c>
      <c r="AY225" s="19" t="s">
        <v>120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119</v>
      </c>
      <c r="BK225" s="218">
        <f>ROUND(I225*H225,2)</f>
        <v>0</v>
      </c>
      <c r="BL225" s="19" t="s">
        <v>128</v>
      </c>
      <c r="BM225" s="217" t="s">
        <v>318</v>
      </c>
    </row>
    <row r="226" s="2" customFormat="1">
      <c r="A226" s="40"/>
      <c r="B226" s="41"/>
      <c r="C226" s="42"/>
      <c r="D226" s="219" t="s">
        <v>130</v>
      </c>
      <c r="E226" s="42"/>
      <c r="F226" s="220" t="s">
        <v>319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130</v>
      </c>
      <c r="AU226" s="19" t="s">
        <v>77</v>
      </c>
    </row>
    <row r="227" s="13" customFormat="1">
      <c r="A227" s="13"/>
      <c r="B227" s="224"/>
      <c r="C227" s="225"/>
      <c r="D227" s="219" t="s">
        <v>132</v>
      </c>
      <c r="E227" s="226" t="s">
        <v>19</v>
      </c>
      <c r="F227" s="227" t="s">
        <v>320</v>
      </c>
      <c r="G227" s="225"/>
      <c r="H227" s="228">
        <v>4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132</v>
      </c>
      <c r="AU227" s="234" t="s">
        <v>77</v>
      </c>
      <c r="AV227" s="13" t="s">
        <v>119</v>
      </c>
      <c r="AW227" s="13" t="s">
        <v>31</v>
      </c>
      <c r="AX227" s="13" t="s">
        <v>69</v>
      </c>
      <c r="AY227" s="234" t="s">
        <v>120</v>
      </c>
    </row>
    <row r="228" s="14" customFormat="1">
      <c r="A228" s="14"/>
      <c r="B228" s="235"/>
      <c r="C228" s="236"/>
      <c r="D228" s="219" t="s">
        <v>132</v>
      </c>
      <c r="E228" s="237" t="s">
        <v>19</v>
      </c>
      <c r="F228" s="238" t="s">
        <v>134</v>
      </c>
      <c r="G228" s="236"/>
      <c r="H228" s="239">
        <v>4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132</v>
      </c>
      <c r="AU228" s="245" t="s">
        <v>77</v>
      </c>
      <c r="AV228" s="14" t="s">
        <v>135</v>
      </c>
      <c r="AW228" s="14" t="s">
        <v>4</v>
      </c>
      <c r="AX228" s="14" t="s">
        <v>77</v>
      </c>
      <c r="AY228" s="245" t="s">
        <v>120</v>
      </c>
    </row>
    <row r="229" s="2" customFormat="1" ht="16.5" customHeight="1">
      <c r="A229" s="40"/>
      <c r="B229" s="41"/>
      <c r="C229" s="246" t="s">
        <v>321</v>
      </c>
      <c r="D229" s="246" t="s">
        <v>150</v>
      </c>
      <c r="E229" s="247" t="s">
        <v>322</v>
      </c>
      <c r="F229" s="248" t="s">
        <v>323</v>
      </c>
      <c r="G229" s="249" t="s">
        <v>138</v>
      </c>
      <c r="H229" s="250">
        <v>1</v>
      </c>
      <c r="I229" s="251"/>
      <c r="J229" s="252">
        <f>ROUND(I229*H229,2)</f>
        <v>0</v>
      </c>
      <c r="K229" s="248" t="s">
        <v>127</v>
      </c>
      <c r="L229" s="253"/>
      <c r="M229" s="254" t="s">
        <v>19</v>
      </c>
      <c r="N229" s="255" t="s">
        <v>41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128</v>
      </c>
      <c r="AT229" s="217" t="s">
        <v>150</v>
      </c>
      <c r="AU229" s="217" t="s">
        <v>77</v>
      </c>
      <c r="AY229" s="19" t="s">
        <v>120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119</v>
      </c>
      <c r="BK229" s="218">
        <f>ROUND(I229*H229,2)</f>
        <v>0</v>
      </c>
      <c r="BL229" s="19" t="s">
        <v>128</v>
      </c>
      <c r="BM229" s="217" t="s">
        <v>324</v>
      </c>
    </row>
    <row r="230" s="2" customFormat="1">
      <c r="A230" s="40"/>
      <c r="B230" s="41"/>
      <c r="C230" s="42"/>
      <c r="D230" s="219" t="s">
        <v>130</v>
      </c>
      <c r="E230" s="42"/>
      <c r="F230" s="220" t="s">
        <v>323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130</v>
      </c>
      <c r="AU230" s="19" t="s">
        <v>77</v>
      </c>
    </row>
    <row r="231" s="2" customFormat="1" ht="16.5" customHeight="1">
      <c r="A231" s="40"/>
      <c r="B231" s="41"/>
      <c r="C231" s="206" t="s">
        <v>325</v>
      </c>
      <c r="D231" s="206" t="s">
        <v>123</v>
      </c>
      <c r="E231" s="207" t="s">
        <v>326</v>
      </c>
      <c r="F231" s="208" t="s">
        <v>327</v>
      </c>
      <c r="G231" s="209" t="s">
        <v>138</v>
      </c>
      <c r="H231" s="210">
        <v>2</v>
      </c>
      <c r="I231" s="211"/>
      <c r="J231" s="212">
        <f>ROUND(I231*H231,2)</f>
        <v>0</v>
      </c>
      <c r="K231" s="208" t="s">
        <v>127</v>
      </c>
      <c r="L231" s="46"/>
      <c r="M231" s="213" t="s">
        <v>19</v>
      </c>
      <c r="N231" s="214" t="s">
        <v>41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128</v>
      </c>
      <c r="AT231" s="217" t="s">
        <v>123</v>
      </c>
      <c r="AU231" s="217" t="s">
        <v>77</v>
      </c>
      <c r="AY231" s="19" t="s">
        <v>120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119</v>
      </c>
      <c r="BK231" s="218">
        <f>ROUND(I231*H231,2)</f>
        <v>0</v>
      </c>
      <c r="BL231" s="19" t="s">
        <v>128</v>
      </c>
      <c r="BM231" s="217" t="s">
        <v>328</v>
      </c>
    </row>
    <row r="232" s="2" customFormat="1">
      <c r="A232" s="40"/>
      <c r="B232" s="41"/>
      <c r="C232" s="42"/>
      <c r="D232" s="219" t="s">
        <v>130</v>
      </c>
      <c r="E232" s="42"/>
      <c r="F232" s="220" t="s">
        <v>329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130</v>
      </c>
      <c r="AU232" s="19" t="s">
        <v>77</v>
      </c>
    </row>
    <row r="233" s="13" customFormat="1">
      <c r="A233" s="13"/>
      <c r="B233" s="224"/>
      <c r="C233" s="225"/>
      <c r="D233" s="219" t="s">
        <v>132</v>
      </c>
      <c r="E233" s="226" t="s">
        <v>19</v>
      </c>
      <c r="F233" s="227" t="s">
        <v>330</v>
      </c>
      <c r="G233" s="225"/>
      <c r="H233" s="228">
        <v>2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132</v>
      </c>
      <c r="AU233" s="234" t="s">
        <v>77</v>
      </c>
      <c r="AV233" s="13" t="s">
        <v>119</v>
      </c>
      <c r="AW233" s="13" t="s">
        <v>31</v>
      </c>
      <c r="AX233" s="13" t="s">
        <v>69</v>
      </c>
      <c r="AY233" s="234" t="s">
        <v>120</v>
      </c>
    </row>
    <row r="234" s="14" customFormat="1">
      <c r="A234" s="14"/>
      <c r="B234" s="235"/>
      <c r="C234" s="236"/>
      <c r="D234" s="219" t="s">
        <v>132</v>
      </c>
      <c r="E234" s="237" t="s">
        <v>19</v>
      </c>
      <c r="F234" s="238" t="s">
        <v>134</v>
      </c>
      <c r="G234" s="236"/>
      <c r="H234" s="239">
        <v>2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132</v>
      </c>
      <c r="AU234" s="245" t="s">
        <v>77</v>
      </c>
      <c r="AV234" s="14" t="s">
        <v>135</v>
      </c>
      <c r="AW234" s="14" t="s">
        <v>4</v>
      </c>
      <c r="AX234" s="14" t="s">
        <v>77</v>
      </c>
      <c r="AY234" s="245" t="s">
        <v>120</v>
      </c>
    </row>
    <row r="235" s="2" customFormat="1" ht="24.15" customHeight="1">
      <c r="A235" s="40"/>
      <c r="B235" s="41"/>
      <c r="C235" s="246" t="s">
        <v>331</v>
      </c>
      <c r="D235" s="246" t="s">
        <v>150</v>
      </c>
      <c r="E235" s="247" t="s">
        <v>332</v>
      </c>
      <c r="F235" s="248" t="s">
        <v>333</v>
      </c>
      <c r="G235" s="249" t="s">
        <v>138</v>
      </c>
      <c r="H235" s="250">
        <v>1</v>
      </c>
      <c r="I235" s="251"/>
      <c r="J235" s="252">
        <f>ROUND(I235*H235,2)</f>
        <v>0</v>
      </c>
      <c r="K235" s="248" t="s">
        <v>127</v>
      </c>
      <c r="L235" s="253"/>
      <c r="M235" s="254" t="s">
        <v>19</v>
      </c>
      <c r="N235" s="255" t="s">
        <v>41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128</v>
      </c>
      <c r="AT235" s="217" t="s">
        <v>150</v>
      </c>
      <c r="AU235" s="217" t="s">
        <v>77</v>
      </c>
      <c r="AY235" s="19" t="s">
        <v>120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119</v>
      </c>
      <c r="BK235" s="218">
        <f>ROUND(I235*H235,2)</f>
        <v>0</v>
      </c>
      <c r="BL235" s="19" t="s">
        <v>128</v>
      </c>
      <c r="BM235" s="217" t="s">
        <v>334</v>
      </c>
    </row>
    <row r="236" s="2" customFormat="1">
      <c r="A236" s="40"/>
      <c r="B236" s="41"/>
      <c r="C236" s="42"/>
      <c r="D236" s="219" t="s">
        <v>130</v>
      </c>
      <c r="E236" s="42"/>
      <c r="F236" s="220" t="s">
        <v>333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130</v>
      </c>
      <c r="AU236" s="19" t="s">
        <v>77</v>
      </c>
    </row>
    <row r="237" s="13" customFormat="1">
      <c r="A237" s="13"/>
      <c r="B237" s="224"/>
      <c r="C237" s="225"/>
      <c r="D237" s="219" t="s">
        <v>132</v>
      </c>
      <c r="E237" s="226" t="s">
        <v>19</v>
      </c>
      <c r="F237" s="227" t="s">
        <v>335</v>
      </c>
      <c r="G237" s="225"/>
      <c r="H237" s="228">
        <v>1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132</v>
      </c>
      <c r="AU237" s="234" t="s">
        <v>77</v>
      </c>
      <c r="AV237" s="13" t="s">
        <v>119</v>
      </c>
      <c r="AW237" s="13" t="s">
        <v>31</v>
      </c>
      <c r="AX237" s="13" t="s">
        <v>69</v>
      </c>
      <c r="AY237" s="234" t="s">
        <v>120</v>
      </c>
    </row>
    <row r="238" s="14" customFormat="1">
      <c r="A238" s="14"/>
      <c r="B238" s="235"/>
      <c r="C238" s="236"/>
      <c r="D238" s="219" t="s">
        <v>132</v>
      </c>
      <c r="E238" s="237" t="s">
        <v>19</v>
      </c>
      <c r="F238" s="238" t="s">
        <v>134</v>
      </c>
      <c r="G238" s="236"/>
      <c r="H238" s="239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132</v>
      </c>
      <c r="AU238" s="245" t="s">
        <v>77</v>
      </c>
      <c r="AV238" s="14" t="s">
        <v>135</v>
      </c>
      <c r="AW238" s="14" t="s">
        <v>4</v>
      </c>
      <c r="AX238" s="14" t="s">
        <v>77</v>
      </c>
      <c r="AY238" s="245" t="s">
        <v>120</v>
      </c>
    </row>
    <row r="239" s="2" customFormat="1" ht="24.15" customHeight="1">
      <c r="A239" s="40"/>
      <c r="B239" s="41"/>
      <c r="C239" s="246" t="s">
        <v>336</v>
      </c>
      <c r="D239" s="246" t="s">
        <v>150</v>
      </c>
      <c r="E239" s="247" t="s">
        <v>337</v>
      </c>
      <c r="F239" s="248" t="s">
        <v>338</v>
      </c>
      <c r="G239" s="249" t="s">
        <v>138</v>
      </c>
      <c r="H239" s="250">
        <v>1</v>
      </c>
      <c r="I239" s="251"/>
      <c r="J239" s="252">
        <f>ROUND(I239*H239,2)</f>
        <v>0</v>
      </c>
      <c r="K239" s="248" t="s">
        <v>127</v>
      </c>
      <c r="L239" s="253"/>
      <c r="M239" s="254" t="s">
        <v>19</v>
      </c>
      <c r="N239" s="255" t="s">
        <v>41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128</v>
      </c>
      <c r="AT239" s="217" t="s">
        <v>150</v>
      </c>
      <c r="AU239" s="217" t="s">
        <v>77</v>
      </c>
      <c r="AY239" s="19" t="s">
        <v>120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119</v>
      </c>
      <c r="BK239" s="218">
        <f>ROUND(I239*H239,2)</f>
        <v>0</v>
      </c>
      <c r="BL239" s="19" t="s">
        <v>128</v>
      </c>
      <c r="BM239" s="217" t="s">
        <v>339</v>
      </c>
    </row>
    <row r="240" s="2" customFormat="1">
      <c r="A240" s="40"/>
      <c r="B240" s="41"/>
      <c r="C240" s="42"/>
      <c r="D240" s="219" t="s">
        <v>130</v>
      </c>
      <c r="E240" s="42"/>
      <c r="F240" s="220" t="s">
        <v>338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130</v>
      </c>
      <c r="AU240" s="19" t="s">
        <v>77</v>
      </c>
    </row>
    <row r="241" s="13" customFormat="1">
      <c r="A241" s="13"/>
      <c r="B241" s="224"/>
      <c r="C241" s="225"/>
      <c r="D241" s="219" t="s">
        <v>132</v>
      </c>
      <c r="E241" s="226" t="s">
        <v>19</v>
      </c>
      <c r="F241" s="227" t="s">
        <v>340</v>
      </c>
      <c r="G241" s="225"/>
      <c r="H241" s="228">
        <v>1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132</v>
      </c>
      <c r="AU241" s="234" t="s">
        <v>77</v>
      </c>
      <c r="AV241" s="13" t="s">
        <v>119</v>
      </c>
      <c r="AW241" s="13" t="s">
        <v>31</v>
      </c>
      <c r="AX241" s="13" t="s">
        <v>69</v>
      </c>
      <c r="AY241" s="234" t="s">
        <v>120</v>
      </c>
    </row>
    <row r="242" s="14" customFormat="1">
      <c r="A242" s="14"/>
      <c r="B242" s="235"/>
      <c r="C242" s="236"/>
      <c r="D242" s="219" t="s">
        <v>132</v>
      </c>
      <c r="E242" s="237" t="s">
        <v>19</v>
      </c>
      <c r="F242" s="238" t="s">
        <v>134</v>
      </c>
      <c r="G242" s="236"/>
      <c r="H242" s="239">
        <v>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132</v>
      </c>
      <c r="AU242" s="245" t="s">
        <v>77</v>
      </c>
      <c r="AV242" s="14" t="s">
        <v>135</v>
      </c>
      <c r="AW242" s="14" t="s">
        <v>4</v>
      </c>
      <c r="AX242" s="14" t="s">
        <v>77</v>
      </c>
      <c r="AY242" s="245" t="s">
        <v>120</v>
      </c>
    </row>
    <row r="243" s="2" customFormat="1" ht="16.5" customHeight="1">
      <c r="A243" s="40"/>
      <c r="B243" s="41"/>
      <c r="C243" s="206" t="s">
        <v>341</v>
      </c>
      <c r="D243" s="206" t="s">
        <v>123</v>
      </c>
      <c r="E243" s="207" t="s">
        <v>342</v>
      </c>
      <c r="F243" s="208" t="s">
        <v>343</v>
      </c>
      <c r="G243" s="209" t="s">
        <v>138</v>
      </c>
      <c r="H243" s="210">
        <v>2</v>
      </c>
      <c r="I243" s="211"/>
      <c r="J243" s="212">
        <f>ROUND(I243*H243,2)</f>
        <v>0</v>
      </c>
      <c r="K243" s="208" t="s">
        <v>127</v>
      </c>
      <c r="L243" s="46"/>
      <c r="M243" s="213" t="s">
        <v>19</v>
      </c>
      <c r="N243" s="214" t="s">
        <v>41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128</v>
      </c>
      <c r="AT243" s="217" t="s">
        <v>123</v>
      </c>
      <c r="AU243" s="217" t="s">
        <v>77</v>
      </c>
      <c r="AY243" s="19" t="s">
        <v>120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119</v>
      </c>
      <c r="BK243" s="218">
        <f>ROUND(I243*H243,2)</f>
        <v>0</v>
      </c>
      <c r="BL243" s="19" t="s">
        <v>128</v>
      </c>
      <c r="BM243" s="217" t="s">
        <v>344</v>
      </c>
    </row>
    <row r="244" s="2" customFormat="1">
      <c r="A244" s="40"/>
      <c r="B244" s="41"/>
      <c r="C244" s="42"/>
      <c r="D244" s="219" t="s">
        <v>130</v>
      </c>
      <c r="E244" s="42"/>
      <c r="F244" s="220" t="s">
        <v>345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130</v>
      </c>
      <c r="AU244" s="19" t="s">
        <v>77</v>
      </c>
    </row>
    <row r="245" s="13" customFormat="1">
      <c r="A245" s="13"/>
      <c r="B245" s="224"/>
      <c r="C245" s="225"/>
      <c r="D245" s="219" t="s">
        <v>132</v>
      </c>
      <c r="E245" s="226" t="s">
        <v>19</v>
      </c>
      <c r="F245" s="227" t="s">
        <v>346</v>
      </c>
      <c r="G245" s="225"/>
      <c r="H245" s="228">
        <v>2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132</v>
      </c>
      <c r="AU245" s="234" t="s">
        <v>77</v>
      </c>
      <c r="AV245" s="13" t="s">
        <v>119</v>
      </c>
      <c r="AW245" s="13" t="s">
        <v>31</v>
      </c>
      <c r="AX245" s="13" t="s">
        <v>69</v>
      </c>
      <c r="AY245" s="234" t="s">
        <v>120</v>
      </c>
    </row>
    <row r="246" s="14" customFormat="1">
      <c r="A246" s="14"/>
      <c r="B246" s="235"/>
      <c r="C246" s="236"/>
      <c r="D246" s="219" t="s">
        <v>132</v>
      </c>
      <c r="E246" s="237" t="s">
        <v>19</v>
      </c>
      <c r="F246" s="238" t="s">
        <v>134</v>
      </c>
      <c r="G246" s="236"/>
      <c r="H246" s="239">
        <v>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132</v>
      </c>
      <c r="AU246" s="245" t="s">
        <v>77</v>
      </c>
      <c r="AV246" s="14" t="s">
        <v>135</v>
      </c>
      <c r="AW246" s="14" t="s">
        <v>4</v>
      </c>
      <c r="AX246" s="14" t="s">
        <v>77</v>
      </c>
      <c r="AY246" s="245" t="s">
        <v>120</v>
      </c>
    </row>
    <row r="247" s="2" customFormat="1" ht="33" customHeight="1">
      <c r="A247" s="40"/>
      <c r="B247" s="41"/>
      <c r="C247" s="246" t="s">
        <v>347</v>
      </c>
      <c r="D247" s="246" t="s">
        <v>150</v>
      </c>
      <c r="E247" s="247" t="s">
        <v>348</v>
      </c>
      <c r="F247" s="248" t="s">
        <v>349</v>
      </c>
      <c r="G247" s="249" t="s">
        <v>138</v>
      </c>
      <c r="H247" s="250">
        <v>1</v>
      </c>
      <c r="I247" s="251"/>
      <c r="J247" s="252">
        <f>ROUND(I247*H247,2)</f>
        <v>0</v>
      </c>
      <c r="K247" s="248" t="s">
        <v>127</v>
      </c>
      <c r="L247" s="253"/>
      <c r="M247" s="254" t="s">
        <v>19</v>
      </c>
      <c r="N247" s="255" t="s">
        <v>41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128</v>
      </c>
      <c r="AT247" s="217" t="s">
        <v>150</v>
      </c>
      <c r="AU247" s="217" t="s">
        <v>77</v>
      </c>
      <c r="AY247" s="19" t="s">
        <v>120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119</v>
      </c>
      <c r="BK247" s="218">
        <f>ROUND(I247*H247,2)</f>
        <v>0</v>
      </c>
      <c r="BL247" s="19" t="s">
        <v>128</v>
      </c>
      <c r="BM247" s="217" t="s">
        <v>350</v>
      </c>
    </row>
    <row r="248" s="2" customFormat="1">
      <c r="A248" s="40"/>
      <c r="B248" s="41"/>
      <c r="C248" s="42"/>
      <c r="D248" s="219" t="s">
        <v>130</v>
      </c>
      <c r="E248" s="42"/>
      <c r="F248" s="220" t="s">
        <v>349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130</v>
      </c>
      <c r="AU248" s="19" t="s">
        <v>77</v>
      </c>
    </row>
    <row r="249" s="13" customFormat="1">
      <c r="A249" s="13"/>
      <c r="B249" s="224"/>
      <c r="C249" s="225"/>
      <c r="D249" s="219" t="s">
        <v>132</v>
      </c>
      <c r="E249" s="226" t="s">
        <v>19</v>
      </c>
      <c r="F249" s="227" t="s">
        <v>351</v>
      </c>
      <c r="G249" s="225"/>
      <c r="H249" s="228">
        <v>1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132</v>
      </c>
      <c r="AU249" s="234" t="s">
        <v>77</v>
      </c>
      <c r="AV249" s="13" t="s">
        <v>119</v>
      </c>
      <c r="AW249" s="13" t="s">
        <v>31</v>
      </c>
      <c r="AX249" s="13" t="s">
        <v>69</v>
      </c>
      <c r="AY249" s="234" t="s">
        <v>120</v>
      </c>
    </row>
    <row r="250" s="14" customFormat="1">
      <c r="A250" s="14"/>
      <c r="B250" s="235"/>
      <c r="C250" s="236"/>
      <c r="D250" s="219" t="s">
        <v>132</v>
      </c>
      <c r="E250" s="237" t="s">
        <v>19</v>
      </c>
      <c r="F250" s="238" t="s">
        <v>134</v>
      </c>
      <c r="G250" s="236"/>
      <c r="H250" s="239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132</v>
      </c>
      <c r="AU250" s="245" t="s">
        <v>77</v>
      </c>
      <c r="AV250" s="14" t="s">
        <v>135</v>
      </c>
      <c r="AW250" s="14" t="s">
        <v>4</v>
      </c>
      <c r="AX250" s="14" t="s">
        <v>77</v>
      </c>
      <c r="AY250" s="245" t="s">
        <v>120</v>
      </c>
    </row>
    <row r="251" s="2" customFormat="1" ht="16.5" customHeight="1">
      <c r="A251" s="40"/>
      <c r="B251" s="41"/>
      <c r="C251" s="246" t="s">
        <v>352</v>
      </c>
      <c r="D251" s="246" t="s">
        <v>150</v>
      </c>
      <c r="E251" s="247" t="s">
        <v>353</v>
      </c>
      <c r="F251" s="248" t="s">
        <v>354</v>
      </c>
      <c r="G251" s="249" t="s">
        <v>138</v>
      </c>
      <c r="H251" s="250">
        <v>1</v>
      </c>
      <c r="I251" s="251"/>
      <c r="J251" s="252">
        <f>ROUND(I251*H251,2)</f>
        <v>0</v>
      </c>
      <c r="K251" s="248" t="s">
        <v>168</v>
      </c>
      <c r="L251" s="253"/>
      <c r="M251" s="254" t="s">
        <v>19</v>
      </c>
      <c r="N251" s="255" t="s">
        <v>41</v>
      </c>
      <c r="O251" s="86"/>
      <c r="P251" s="215">
        <f>O251*H251</f>
        <v>0</v>
      </c>
      <c r="Q251" s="215">
        <v>0.0058700000000000002</v>
      </c>
      <c r="R251" s="215">
        <f>Q251*H251</f>
        <v>0.0058700000000000002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128</v>
      </c>
      <c r="AT251" s="217" t="s">
        <v>150</v>
      </c>
      <c r="AU251" s="217" t="s">
        <v>77</v>
      </c>
      <c r="AY251" s="19" t="s">
        <v>120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119</v>
      </c>
      <c r="BK251" s="218">
        <f>ROUND(I251*H251,2)</f>
        <v>0</v>
      </c>
      <c r="BL251" s="19" t="s">
        <v>128</v>
      </c>
      <c r="BM251" s="217" t="s">
        <v>355</v>
      </c>
    </row>
    <row r="252" s="2" customFormat="1">
      <c r="A252" s="40"/>
      <c r="B252" s="41"/>
      <c r="C252" s="42"/>
      <c r="D252" s="219" t="s">
        <v>130</v>
      </c>
      <c r="E252" s="42"/>
      <c r="F252" s="220" t="s">
        <v>354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130</v>
      </c>
      <c r="AU252" s="19" t="s">
        <v>77</v>
      </c>
    </row>
    <row r="253" s="13" customFormat="1">
      <c r="A253" s="13"/>
      <c r="B253" s="224"/>
      <c r="C253" s="225"/>
      <c r="D253" s="219" t="s">
        <v>132</v>
      </c>
      <c r="E253" s="226" t="s">
        <v>19</v>
      </c>
      <c r="F253" s="227" t="s">
        <v>356</v>
      </c>
      <c r="G253" s="225"/>
      <c r="H253" s="228">
        <v>1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132</v>
      </c>
      <c r="AU253" s="234" t="s">
        <v>77</v>
      </c>
      <c r="AV253" s="13" t="s">
        <v>119</v>
      </c>
      <c r="AW253" s="13" t="s">
        <v>31</v>
      </c>
      <c r="AX253" s="13" t="s">
        <v>69</v>
      </c>
      <c r="AY253" s="234" t="s">
        <v>120</v>
      </c>
    </row>
    <row r="254" s="14" customFormat="1">
      <c r="A254" s="14"/>
      <c r="B254" s="235"/>
      <c r="C254" s="236"/>
      <c r="D254" s="219" t="s">
        <v>132</v>
      </c>
      <c r="E254" s="237" t="s">
        <v>19</v>
      </c>
      <c r="F254" s="238" t="s">
        <v>134</v>
      </c>
      <c r="G254" s="236"/>
      <c r="H254" s="239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132</v>
      </c>
      <c r="AU254" s="245" t="s">
        <v>77</v>
      </c>
      <c r="AV254" s="14" t="s">
        <v>135</v>
      </c>
      <c r="AW254" s="14" t="s">
        <v>4</v>
      </c>
      <c r="AX254" s="14" t="s">
        <v>77</v>
      </c>
      <c r="AY254" s="245" t="s">
        <v>120</v>
      </c>
    </row>
    <row r="255" s="2" customFormat="1" ht="16.5" customHeight="1">
      <c r="A255" s="40"/>
      <c r="B255" s="41"/>
      <c r="C255" s="206" t="s">
        <v>357</v>
      </c>
      <c r="D255" s="206" t="s">
        <v>123</v>
      </c>
      <c r="E255" s="207" t="s">
        <v>358</v>
      </c>
      <c r="F255" s="208" t="s">
        <v>359</v>
      </c>
      <c r="G255" s="209" t="s">
        <v>138</v>
      </c>
      <c r="H255" s="210">
        <v>3</v>
      </c>
      <c r="I255" s="211"/>
      <c r="J255" s="212">
        <f>ROUND(I255*H255,2)</f>
        <v>0</v>
      </c>
      <c r="K255" s="208" t="s">
        <v>127</v>
      </c>
      <c r="L255" s="46"/>
      <c r="M255" s="213" t="s">
        <v>19</v>
      </c>
      <c r="N255" s="214" t="s">
        <v>41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128</v>
      </c>
      <c r="AT255" s="217" t="s">
        <v>123</v>
      </c>
      <c r="AU255" s="217" t="s">
        <v>77</v>
      </c>
      <c r="AY255" s="19" t="s">
        <v>120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119</v>
      </c>
      <c r="BK255" s="218">
        <f>ROUND(I255*H255,2)</f>
        <v>0</v>
      </c>
      <c r="BL255" s="19" t="s">
        <v>128</v>
      </c>
      <c r="BM255" s="217" t="s">
        <v>360</v>
      </c>
    </row>
    <row r="256" s="2" customFormat="1">
      <c r="A256" s="40"/>
      <c r="B256" s="41"/>
      <c r="C256" s="42"/>
      <c r="D256" s="219" t="s">
        <v>130</v>
      </c>
      <c r="E256" s="42"/>
      <c r="F256" s="220" t="s">
        <v>359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130</v>
      </c>
      <c r="AU256" s="19" t="s">
        <v>77</v>
      </c>
    </row>
    <row r="257" s="13" customFormat="1">
      <c r="A257" s="13"/>
      <c r="B257" s="224"/>
      <c r="C257" s="225"/>
      <c r="D257" s="219" t="s">
        <v>132</v>
      </c>
      <c r="E257" s="226" t="s">
        <v>19</v>
      </c>
      <c r="F257" s="227" t="s">
        <v>361</v>
      </c>
      <c r="G257" s="225"/>
      <c r="H257" s="228">
        <v>3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132</v>
      </c>
      <c r="AU257" s="234" t="s">
        <v>77</v>
      </c>
      <c r="AV257" s="13" t="s">
        <v>119</v>
      </c>
      <c r="AW257" s="13" t="s">
        <v>31</v>
      </c>
      <c r="AX257" s="13" t="s">
        <v>69</v>
      </c>
      <c r="AY257" s="234" t="s">
        <v>120</v>
      </c>
    </row>
    <row r="258" s="14" customFormat="1">
      <c r="A258" s="14"/>
      <c r="B258" s="235"/>
      <c r="C258" s="236"/>
      <c r="D258" s="219" t="s">
        <v>132</v>
      </c>
      <c r="E258" s="237" t="s">
        <v>19</v>
      </c>
      <c r="F258" s="238" t="s">
        <v>134</v>
      </c>
      <c r="G258" s="236"/>
      <c r="H258" s="239">
        <v>3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132</v>
      </c>
      <c r="AU258" s="245" t="s">
        <v>77</v>
      </c>
      <c r="AV258" s="14" t="s">
        <v>135</v>
      </c>
      <c r="AW258" s="14" t="s">
        <v>4</v>
      </c>
      <c r="AX258" s="14" t="s">
        <v>77</v>
      </c>
      <c r="AY258" s="245" t="s">
        <v>120</v>
      </c>
    </row>
    <row r="259" s="2" customFormat="1" ht="24.15" customHeight="1">
      <c r="A259" s="40"/>
      <c r="B259" s="41"/>
      <c r="C259" s="246" t="s">
        <v>362</v>
      </c>
      <c r="D259" s="246" t="s">
        <v>150</v>
      </c>
      <c r="E259" s="247" t="s">
        <v>363</v>
      </c>
      <c r="F259" s="248" t="s">
        <v>364</v>
      </c>
      <c r="G259" s="249" t="s">
        <v>138</v>
      </c>
      <c r="H259" s="250">
        <v>1</v>
      </c>
      <c r="I259" s="251"/>
      <c r="J259" s="252">
        <f>ROUND(I259*H259,2)</f>
        <v>0</v>
      </c>
      <c r="K259" s="248" t="s">
        <v>127</v>
      </c>
      <c r="L259" s="253"/>
      <c r="M259" s="254" t="s">
        <v>19</v>
      </c>
      <c r="N259" s="255" t="s">
        <v>41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128</v>
      </c>
      <c r="AT259" s="217" t="s">
        <v>150</v>
      </c>
      <c r="AU259" s="217" t="s">
        <v>77</v>
      </c>
      <c r="AY259" s="19" t="s">
        <v>120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119</v>
      </c>
      <c r="BK259" s="218">
        <f>ROUND(I259*H259,2)</f>
        <v>0</v>
      </c>
      <c r="BL259" s="19" t="s">
        <v>128</v>
      </c>
      <c r="BM259" s="217" t="s">
        <v>365</v>
      </c>
    </row>
    <row r="260" s="2" customFormat="1">
      <c r="A260" s="40"/>
      <c r="B260" s="41"/>
      <c r="C260" s="42"/>
      <c r="D260" s="219" t="s">
        <v>130</v>
      </c>
      <c r="E260" s="42"/>
      <c r="F260" s="220" t="s">
        <v>364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130</v>
      </c>
      <c r="AU260" s="19" t="s">
        <v>77</v>
      </c>
    </row>
    <row r="261" s="13" customFormat="1">
      <c r="A261" s="13"/>
      <c r="B261" s="224"/>
      <c r="C261" s="225"/>
      <c r="D261" s="219" t="s">
        <v>132</v>
      </c>
      <c r="E261" s="226" t="s">
        <v>19</v>
      </c>
      <c r="F261" s="227" t="s">
        <v>335</v>
      </c>
      <c r="G261" s="225"/>
      <c r="H261" s="228">
        <v>1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132</v>
      </c>
      <c r="AU261" s="234" t="s">
        <v>77</v>
      </c>
      <c r="AV261" s="13" t="s">
        <v>119</v>
      </c>
      <c r="AW261" s="13" t="s">
        <v>31</v>
      </c>
      <c r="AX261" s="13" t="s">
        <v>69</v>
      </c>
      <c r="AY261" s="234" t="s">
        <v>120</v>
      </c>
    </row>
    <row r="262" s="14" customFormat="1">
      <c r="A262" s="14"/>
      <c r="B262" s="235"/>
      <c r="C262" s="236"/>
      <c r="D262" s="219" t="s">
        <v>132</v>
      </c>
      <c r="E262" s="237" t="s">
        <v>19</v>
      </c>
      <c r="F262" s="238" t="s">
        <v>134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132</v>
      </c>
      <c r="AU262" s="245" t="s">
        <v>77</v>
      </c>
      <c r="AV262" s="14" t="s">
        <v>135</v>
      </c>
      <c r="AW262" s="14" t="s">
        <v>4</v>
      </c>
      <c r="AX262" s="14" t="s">
        <v>77</v>
      </c>
      <c r="AY262" s="245" t="s">
        <v>120</v>
      </c>
    </row>
    <row r="263" s="2" customFormat="1" ht="24.15" customHeight="1">
      <c r="A263" s="40"/>
      <c r="B263" s="41"/>
      <c r="C263" s="246" t="s">
        <v>366</v>
      </c>
      <c r="D263" s="246" t="s">
        <v>150</v>
      </c>
      <c r="E263" s="247" t="s">
        <v>367</v>
      </c>
      <c r="F263" s="248" t="s">
        <v>368</v>
      </c>
      <c r="G263" s="249" t="s">
        <v>138</v>
      </c>
      <c r="H263" s="250">
        <v>2</v>
      </c>
      <c r="I263" s="251"/>
      <c r="J263" s="252">
        <f>ROUND(I263*H263,2)</f>
        <v>0</v>
      </c>
      <c r="K263" s="248" t="s">
        <v>127</v>
      </c>
      <c r="L263" s="253"/>
      <c r="M263" s="254" t="s">
        <v>19</v>
      </c>
      <c r="N263" s="255" t="s">
        <v>41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128</v>
      </c>
      <c r="AT263" s="217" t="s">
        <v>150</v>
      </c>
      <c r="AU263" s="217" t="s">
        <v>77</v>
      </c>
      <c r="AY263" s="19" t="s">
        <v>120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119</v>
      </c>
      <c r="BK263" s="218">
        <f>ROUND(I263*H263,2)</f>
        <v>0</v>
      </c>
      <c r="BL263" s="19" t="s">
        <v>128</v>
      </c>
      <c r="BM263" s="217" t="s">
        <v>369</v>
      </c>
    </row>
    <row r="264" s="2" customFormat="1">
      <c r="A264" s="40"/>
      <c r="B264" s="41"/>
      <c r="C264" s="42"/>
      <c r="D264" s="219" t="s">
        <v>130</v>
      </c>
      <c r="E264" s="42"/>
      <c r="F264" s="220" t="s">
        <v>368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130</v>
      </c>
      <c r="AU264" s="19" t="s">
        <v>77</v>
      </c>
    </row>
    <row r="265" s="13" customFormat="1">
      <c r="A265" s="13"/>
      <c r="B265" s="224"/>
      <c r="C265" s="225"/>
      <c r="D265" s="219" t="s">
        <v>132</v>
      </c>
      <c r="E265" s="226" t="s">
        <v>19</v>
      </c>
      <c r="F265" s="227" t="s">
        <v>370</v>
      </c>
      <c r="G265" s="225"/>
      <c r="H265" s="228">
        <v>2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132</v>
      </c>
      <c r="AU265" s="234" t="s">
        <v>77</v>
      </c>
      <c r="AV265" s="13" t="s">
        <v>119</v>
      </c>
      <c r="AW265" s="13" t="s">
        <v>31</v>
      </c>
      <c r="AX265" s="13" t="s">
        <v>69</v>
      </c>
      <c r="AY265" s="234" t="s">
        <v>120</v>
      </c>
    </row>
    <row r="266" s="14" customFormat="1">
      <c r="A266" s="14"/>
      <c r="B266" s="235"/>
      <c r="C266" s="236"/>
      <c r="D266" s="219" t="s">
        <v>132</v>
      </c>
      <c r="E266" s="237" t="s">
        <v>19</v>
      </c>
      <c r="F266" s="238" t="s">
        <v>134</v>
      </c>
      <c r="G266" s="236"/>
      <c r="H266" s="239">
        <v>2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132</v>
      </c>
      <c r="AU266" s="245" t="s">
        <v>77</v>
      </c>
      <c r="AV266" s="14" t="s">
        <v>135</v>
      </c>
      <c r="AW266" s="14" t="s">
        <v>4</v>
      </c>
      <c r="AX266" s="14" t="s">
        <v>77</v>
      </c>
      <c r="AY266" s="245" t="s">
        <v>120</v>
      </c>
    </row>
    <row r="267" s="2" customFormat="1" ht="16.5" customHeight="1">
      <c r="A267" s="40"/>
      <c r="B267" s="41"/>
      <c r="C267" s="206" t="s">
        <v>371</v>
      </c>
      <c r="D267" s="206" t="s">
        <v>123</v>
      </c>
      <c r="E267" s="207" t="s">
        <v>372</v>
      </c>
      <c r="F267" s="208" t="s">
        <v>373</v>
      </c>
      <c r="G267" s="209" t="s">
        <v>138</v>
      </c>
      <c r="H267" s="210">
        <v>4</v>
      </c>
      <c r="I267" s="211"/>
      <c r="J267" s="212">
        <f>ROUND(I267*H267,2)</f>
        <v>0</v>
      </c>
      <c r="K267" s="208" t="s">
        <v>127</v>
      </c>
      <c r="L267" s="46"/>
      <c r="M267" s="213" t="s">
        <v>19</v>
      </c>
      <c r="N267" s="214" t="s">
        <v>41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128</v>
      </c>
      <c r="AT267" s="217" t="s">
        <v>123</v>
      </c>
      <c r="AU267" s="217" t="s">
        <v>77</v>
      </c>
      <c r="AY267" s="19" t="s">
        <v>120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119</v>
      </c>
      <c r="BK267" s="218">
        <f>ROUND(I267*H267,2)</f>
        <v>0</v>
      </c>
      <c r="BL267" s="19" t="s">
        <v>128</v>
      </c>
      <c r="BM267" s="217" t="s">
        <v>374</v>
      </c>
    </row>
    <row r="268" s="2" customFormat="1">
      <c r="A268" s="40"/>
      <c r="B268" s="41"/>
      <c r="C268" s="42"/>
      <c r="D268" s="219" t="s">
        <v>130</v>
      </c>
      <c r="E268" s="42"/>
      <c r="F268" s="220" t="s">
        <v>373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130</v>
      </c>
      <c r="AU268" s="19" t="s">
        <v>77</v>
      </c>
    </row>
    <row r="269" s="13" customFormat="1">
      <c r="A269" s="13"/>
      <c r="B269" s="224"/>
      <c r="C269" s="225"/>
      <c r="D269" s="219" t="s">
        <v>132</v>
      </c>
      <c r="E269" s="226" t="s">
        <v>19</v>
      </c>
      <c r="F269" s="227" t="s">
        <v>375</v>
      </c>
      <c r="G269" s="225"/>
      <c r="H269" s="228">
        <v>4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132</v>
      </c>
      <c r="AU269" s="234" t="s">
        <v>77</v>
      </c>
      <c r="AV269" s="13" t="s">
        <v>119</v>
      </c>
      <c r="AW269" s="13" t="s">
        <v>31</v>
      </c>
      <c r="AX269" s="13" t="s">
        <v>69</v>
      </c>
      <c r="AY269" s="234" t="s">
        <v>120</v>
      </c>
    </row>
    <row r="270" s="14" customFormat="1">
      <c r="A270" s="14"/>
      <c r="B270" s="235"/>
      <c r="C270" s="236"/>
      <c r="D270" s="219" t="s">
        <v>132</v>
      </c>
      <c r="E270" s="237" t="s">
        <v>19</v>
      </c>
      <c r="F270" s="238" t="s">
        <v>134</v>
      </c>
      <c r="G270" s="236"/>
      <c r="H270" s="239">
        <v>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132</v>
      </c>
      <c r="AU270" s="245" t="s">
        <v>77</v>
      </c>
      <c r="AV270" s="14" t="s">
        <v>135</v>
      </c>
      <c r="AW270" s="14" t="s">
        <v>4</v>
      </c>
      <c r="AX270" s="14" t="s">
        <v>77</v>
      </c>
      <c r="AY270" s="245" t="s">
        <v>120</v>
      </c>
    </row>
    <row r="271" s="2" customFormat="1" ht="24.15" customHeight="1">
      <c r="A271" s="40"/>
      <c r="B271" s="41"/>
      <c r="C271" s="246" t="s">
        <v>376</v>
      </c>
      <c r="D271" s="246" t="s">
        <v>150</v>
      </c>
      <c r="E271" s="247" t="s">
        <v>377</v>
      </c>
      <c r="F271" s="248" t="s">
        <v>378</v>
      </c>
      <c r="G271" s="249" t="s">
        <v>138</v>
      </c>
      <c r="H271" s="250">
        <v>2</v>
      </c>
      <c r="I271" s="251"/>
      <c r="J271" s="252">
        <f>ROUND(I271*H271,2)</f>
        <v>0</v>
      </c>
      <c r="K271" s="248" t="s">
        <v>127</v>
      </c>
      <c r="L271" s="253"/>
      <c r="M271" s="254" t="s">
        <v>19</v>
      </c>
      <c r="N271" s="255" t="s">
        <v>41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128</v>
      </c>
      <c r="AT271" s="217" t="s">
        <v>150</v>
      </c>
      <c r="AU271" s="217" t="s">
        <v>77</v>
      </c>
      <c r="AY271" s="19" t="s">
        <v>120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119</v>
      </c>
      <c r="BK271" s="218">
        <f>ROUND(I271*H271,2)</f>
        <v>0</v>
      </c>
      <c r="BL271" s="19" t="s">
        <v>128</v>
      </c>
      <c r="BM271" s="217" t="s">
        <v>379</v>
      </c>
    </row>
    <row r="272" s="2" customFormat="1">
      <c r="A272" s="40"/>
      <c r="B272" s="41"/>
      <c r="C272" s="42"/>
      <c r="D272" s="219" t="s">
        <v>130</v>
      </c>
      <c r="E272" s="42"/>
      <c r="F272" s="220" t="s">
        <v>378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130</v>
      </c>
      <c r="AU272" s="19" t="s">
        <v>77</v>
      </c>
    </row>
    <row r="273" s="13" customFormat="1">
      <c r="A273" s="13"/>
      <c r="B273" s="224"/>
      <c r="C273" s="225"/>
      <c r="D273" s="219" t="s">
        <v>132</v>
      </c>
      <c r="E273" s="226" t="s">
        <v>19</v>
      </c>
      <c r="F273" s="227" t="s">
        <v>370</v>
      </c>
      <c r="G273" s="225"/>
      <c r="H273" s="228">
        <v>2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132</v>
      </c>
      <c r="AU273" s="234" t="s">
        <v>77</v>
      </c>
      <c r="AV273" s="13" t="s">
        <v>119</v>
      </c>
      <c r="AW273" s="13" t="s">
        <v>31</v>
      </c>
      <c r="AX273" s="13" t="s">
        <v>69</v>
      </c>
      <c r="AY273" s="234" t="s">
        <v>120</v>
      </c>
    </row>
    <row r="274" s="14" customFormat="1">
      <c r="A274" s="14"/>
      <c r="B274" s="235"/>
      <c r="C274" s="236"/>
      <c r="D274" s="219" t="s">
        <v>132</v>
      </c>
      <c r="E274" s="237" t="s">
        <v>19</v>
      </c>
      <c r="F274" s="238" t="s">
        <v>134</v>
      </c>
      <c r="G274" s="236"/>
      <c r="H274" s="239">
        <v>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132</v>
      </c>
      <c r="AU274" s="245" t="s">
        <v>77</v>
      </c>
      <c r="AV274" s="14" t="s">
        <v>135</v>
      </c>
      <c r="AW274" s="14" t="s">
        <v>4</v>
      </c>
      <c r="AX274" s="14" t="s">
        <v>77</v>
      </c>
      <c r="AY274" s="245" t="s">
        <v>120</v>
      </c>
    </row>
    <row r="275" s="2" customFormat="1" ht="24.15" customHeight="1">
      <c r="A275" s="40"/>
      <c r="B275" s="41"/>
      <c r="C275" s="246" t="s">
        <v>380</v>
      </c>
      <c r="D275" s="246" t="s">
        <v>150</v>
      </c>
      <c r="E275" s="247" t="s">
        <v>381</v>
      </c>
      <c r="F275" s="248" t="s">
        <v>382</v>
      </c>
      <c r="G275" s="249" t="s">
        <v>138</v>
      </c>
      <c r="H275" s="250">
        <v>2</v>
      </c>
      <c r="I275" s="251"/>
      <c r="J275" s="252">
        <f>ROUND(I275*H275,2)</f>
        <v>0</v>
      </c>
      <c r="K275" s="248" t="s">
        <v>127</v>
      </c>
      <c r="L275" s="253"/>
      <c r="M275" s="254" t="s">
        <v>19</v>
      </c>
      <c r="N275" s="255" t="s">
        <v>41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128</v>
      </c>
      <c r="AT275" s="217" t="s">
        <v>150</v>
      </c>
      <c r="AU275" s="217" t="s">
        <v>77</v>
      </c>
      <c r="AY275" s="19" t="s">
        <v>120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119</v>
      </c>
      <c r="BK275" s="218">
        <f>ROUND(I275*H275,2)</f>
        <v>0</v>
      </c>
      <c r="BL275" s="19" t="s">
        <v>128</v>
      </c>
      <c r="BM275" s="217" t="s">
        <v>383</v>
      </c>
    </row>
    <row r="276" s="2" customFormat="1">
      <c r="A276" s="40"/>
      <c r="B276" s="41"/>
      <c r="C276" s="42"/>
      <c r="D276" s="219" t="s">
        <v>130</v>
      </c>
      <c r="E276" s="42"/>
      <c r="F276" s="220" t="s">
        <v>382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130</v>
      </c>
      <c r="AU276" s="19" t="s">
        <v>77</v>
      </c>
    </row>
    <row r="277" s="13" customFormat="1">
      <c r="A277" s="13"/>
      <c r="B277" s="224"/>
      <c r="C277" s="225"/>
      <c r="D277" s="219" t="s">
        <v>132</v>
      </c>
      <c r="E277" s="226" t="s">
        <v>19</v>
      </c>
      <c r="F277" s="227" t="s">
        <v>384</v>
      </c>
      <c r="G277" s="225"/>
      <c r="H277" s="228">
        <v>2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132</v>
      </c>
      <c r="AU277" s="234" t="s">
        <v>77</v>
      </c>
      <c r="AV277" s="13" t="s">
        <v>119</v>
      </c>
      <c r="AW277" s="13" t="s">
        <v>31</v>
      </c>
      <c r="AX277" s="13" t="s">
        <v>69</v>
      </c>
      <c r="AY277" s="234" t="s">
        <v>120</v>
      </c>
    </row>
    <row r="278" s="14" customFormat="1">
      <c r="A278" s="14"/>
      <c r="B278" s="235"/>
      <c r="C278" s="236"/>
      <c r="D278" s="219" t="s">
        <v>132</v>
      </c>
      <c r="E278" s="237" t="s">
        <v>19</v>
      </c>
      <c r="F278" s="238" t="s">
        <v>134</v>
      </c>
      <c r="G278" s="236"/>
      <c r="H278" s="239">
        <v>2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132</v>
      </c>
      <c r="AU278" s="245" t="s">
        <v>77</v>
      </c>
      <c r="AV278" s="14" t="s">
        <v>135</v>
      </c>
      <c r="AW278" s="14" t="s">
        <v>4</v>
      </c>
      <c r="AX278" s="14" t="s">
        <v>77</v>
      </c>
      <c r="AY278" s="245" t="s">
        <v>120</v>
      </c>
    </row>
    <row r="279" s="2" customFormat="1" ht="16.5" customHeight="1">
      <c r="A279" s="40"/>
      <c r="B279" s="41"/>
      <c r="C279" s="206" t="s">
        <v>385</v>
      </c>
      <c r="D279" s="206" t="s">
        <v>123</v>
      </c>
      <c r="E279" s="207" t="s">
        <v>386</v>
      </c>
      <c r="F279" s="208" t="s">
        <v>387</v>
      </c>
      <c r="G279" s="209" t="s">
        <v>138</v>
      </c>
      <c r="H279" s="210">
        <v>4</v>
      </c>
      <c r="I279" s="211"/>
      <c r="J279" s="212">
        <f>ROUND(I279*H279,2)</f>
        <v>0</v>
      </c>
      <c r="K279" s="208" t="s">
        <v>127</v>
      </c>
      <c r="L279" s="46"/>
      <c r="M279" s="213" t="s">
        <v>19</v>
      </c>
      <c r="N279" s="214" t="s">
        <v>41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128</v>
      </c>
      <c r="AT279" s="217" t="s">
        <v>123</v>
      </c>
      <c r="AU279" s="217" t="s">
        <v>77</v>
      </c>
      <c r="AY279" s="19" t="s">
        <v>120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119</v>
      </c>
      <c r="BK279" s="218">
        <f>ROUND(I279*H279,2)</f>
        <v>0</v>
      </c>
      <c r="BL279" s="19" t="s">
        <v>128</v>
      </c>
      <c r="BM279" s="217" t="s">
        <v>388</v>
      </c>
    </row>
    <row r="280" s="2" customFormat="1">
      <c r="A280" s="40"/>
      <c r="B280" s="41"/>
      <c r="C280" s="42"/>
      <c r="D280" s="219" t="s">
        <v>130</v>
      </c>
      <c r="E280" s="42"/>
      <c r="F280" s="220" t="s">
        <v>387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130</v>
      </c>
      <c r="AU280" s="19" t="s">
        <v>77</v>
      </c>
    </row>
    <row r="281" s="13" customFormat="1">
      <c r="A281" s="13"/>
      <c r="B281" s="224"/>
      <c r="C281" s="225"/>
      <c r="D281" s="219" t="s">
        <v>132</v>
      </c>
      <c r="E281" s="226" t="s">
        <v>19</v>
      </c>
      <c r="F281" s="227" t="s">
        <v>389</v>
      </c>
      <c r="G281" s="225"/>
      <c r="H281" s="228">
        <v>4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132</v>
      </c>
      <c r="AU281" s="234" t="s">
        <v>77</v>
      </c>
      <c r="AV281" s="13" t="s">
        <v>119</v>
      </c>
      <c r="AW281" s="13" t="s">
        <v>31</v>
      </c>
      <c r="AX281" s="13" t="s">
        <v>69</v>
      </c>
      <c r="AY281" s="234" t="s">
        <v>120</v>
      </c>
    </row>
    <row r="282" s="14" customFormat="1">
      <c r="A282" s="14"/>
      <c r="B282" s="235"/>
      <c r="C282" s="236"/>
      <c r="D282" s="219" t="s">
        <v>132</v>
      </c>
      <c r="E282" s="237" t="s">
        <v>19</v>
      </c>
      <c r="F282" s="238" t="s">
        <v>134</v>
      </c>
      <c r="G282" s="236"/>
      <c r="H282" s="239">
        <v>4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132</v>
      </c>
      <c r="AU282" s="245" t="s">
        <v>77</v>
      </c>
      <c r="AV282" s="14" t="s">
        <v>135</v>
      </c>
      <c r="AW282" s="14" t="s">
        <v>4</v>
      </c>
      <c r="AX282" s="14" t="s">
        <v>77</v>
      </c>
      <c r="AY282" s="245" t="s">
        <v>120</v>
      </c>
    </row>
    <row r="283" s="2" customFormat="1" ht="24.15" customHeight="1">
      <c r="A283" s="40"/>
      <c r="B283" s="41"/>
      <c r="C283" s="246" t="s">
        <v>390</v>
      </c>
      <c r="D283" s="246" t="s">
        <v>150</v>
      </c>
      <c r="E283" s="247" t="s">
        <v>391</v>
      </c>
      <c r="F283" s="248" t="s">
        <v>392</v>
      </c>
      <c r="G283" s="249" t="s">
        <v>138</v>
      </c>
      <c r="H283" s="250">
        <v>4</v>
      </c>
      <c r="I283" s="251"/>
      <c r="J283" s="252">
        <f>ROUND(I283*H283,2)</f>
        <v>0</v>
      </c>
      <c r="K283" s="248" t="s">
        <v>127</v>
      </c>
      <c r="L283" s="253"/>
      <c r="M283" s="254" t="s">
        <v>19</v>
      </c>
      <c r="N283" s="255" t="s">
        <v>41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128</v>
      </c>
      <c r="AT283" s="217" t="s">
        <v>150</v>
      </c>
      <c r="AU283" s="217" t="s">
        <v>77</v>
      </c>
      <c r="AY283" s="19" t="s">
        <v>120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119</v>
      </c>
      <c r="BK283" s="218">
        <f>ROUND(I283*H283,2)</f>
        <v>0</v>
      </c>
      <c r="BL283" s="19" t="s">
        <v>128</v>
      </c>
      <c r="BM283" s="217" t="s">
        <v>393</v>
      </c>
    </row>
    <row r="284" s="2" customFormat="1">
      <c r="A284" s="40"/>
      <c r="B284" s="41"/>
      <c r="C284" s="42"/>
      <c r="D284" s="219" t="s">
        <v>130</v>
      </c>
      <c r="E284" s="42"/>
      <c r="F284" s="220" t="s">
        <v>392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130</v>
      </c>
      <c r="AU284" s="19" t="s">
        <v>77</v>
      </c>
    </row>
    <row r="285" s="13" customFormat="1">
      <c r="A285" s="13"/>
      <c r="B285" s="224"/>
      <c r="C285" s="225"/>
      <c r="D285" s="219" t="s">
        <v>132</v>
      </c>
      <c r="E285" s="226" t="s">
        <v>19</v>
      </c>
      <c r="F285" s="227" t="s">
        <v>389</v>
      </c>
      <c r="G285" s="225"/>
      <c r="H285" s="228">
        <v>4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132</v>
      </c>
      <c r="AU285" s="234" t="s">
        <v>77</v>
      </c>
      <c r="AV285" s="13" t="s">
        <v>119</v>
      </c>
      <c r="AW285" s="13" t="s">
        <v>31</v>
      </c>
      <c r="AX285" s="13" t="s">
        <v>69</v>
      </c>
      <c r="AY285" s="234" t="s">
        <v>120</v>
      </c>
    </row>
    <row r="286" s="14" customFormat="1">
      <c r="A286" s="14"/>
      <c r="B286" s="235"/>
      <c r="C286" s="236"/>
      <c r="D286" s="219" t="s">
        <v>132</v>
      </c>
      <c r="E286" s="237" t="s">
        <v>19</v>
      </c>
      <c r="F286" s="238" t="s">
        <v>134</v>
      </c>
      <c r="G286" s="236"/>
      <c r="H286" s="239">
        <v>4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132</v>
      </c>
      <c r="AU286" s="245" t="s">
        <v>77</v>
      </c>
      <c r="AV286" s="14" t="s">
        <v>135</v>
      </c>
      <c r="AW286" s="14" t="s">
        <v>4</v>
      </c>
      <c r="AX286" s="14" t="s">
        <v>77</v>
      </c>
      <c r="AY286" s="245" t="s">
        <v>120</v>
      </c>
    </row>
    <row r="287" s="2" customFormat="1" ht="16.5" customHeight="1">
      <c r="A287" s="40"/>
      <c r="B287" s="41"/>
      <c r="C287" s="206" t="s">
        <v>394</v>
      </c>
      <c r="D287" s="206" t="s">
        <v>123</v>
      </c>
      <c r="E287" s="207" t="s">
        <v>395</v>
      </c>
      <c r="F287" s="208" t="s">
        <v>396</v>
      </c>
      <c r="G287" s="209" t="s">
        <v>138</v>
      </c>
      <c r="H287" s="210">
        <v>17</v>
      </c>
      <c r="I287" s="211"/>
      <c r="J287" s="212">
        <f>ROUND(I287*H287,2)</f>
        <v>0</v>
      </c>
      <c r="K287" s="208" t="s">
        <v>127</v>
      </c>
      <c r="L287" s="46"/>
      <c r="M287" s="213" t="s">
        <v>19</v>
      </c>
      <c r="N287" s="214" t="s">
        <v>41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128</v>
      </c>
      <c r="AT287" s="217" t="s">
        <v>123</v>
      </c>
      <c r="AU287" s="217" t="s">
        <v>77</v>
      </c>
      <c r="AY287" s="19" t="s">
        <v>120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119</v>
      </c>
      <c r="BK287" s="218">
        <f>ROUND(I287*H287,2)</f>
        <v>0</v>
      </c>
      <c r="BL287" s="19" t="s">
        <v>128</v>
      </c>
      <c r="BM287" s="217" t="s">
        <v>397</v>
      </c>
    </row>
    <row r="288" s="2" customFormat="1">
      <c r="A288" s="40"/>
      <c r="B288" s="41"/>
      <c r="C288" s="42"/>
      <c r="D288" s="219" t="s">
        <v>130</v>
      </c>
      <c r="E288" s="42"/>
      <c r="F288" s="220" t="s">
        <v>398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130</v>
      </c>
      <c r="AU288" s="19" t="s">
        <v>77</v>
      </c>
    </row>
    <row r="289" s="13" customFormat="1">
      <c r="A289" s="13"/>
      <c r="B289" s="224"/>
      <c r="C289" s="225"/>
      <c r="D289" s="219" t="s">
        <v>132</v>
      </c>
      <c r="E289" s="226" t="s">
        <v>19</v>
      </c>
      <c r="F289" s="227" t="s">
        <v>399</v>
      </c>
      <c r="G289" s="225"/>
      <c r="H289" s="228">
        <v>17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132</v>
      </c>
      <c r="AU289" s="234" t="s">
        <v>77</v>
      </c>
      <c r="AV289" s="13" t="s">
        <v>119</v>
      </c>
      <c r="AW289" s="13" t="s">
        <v>31</v>
      </c>
      <c r="AX289" s="13" t="s">
        <v>69</v>
      </c>
      <c r="AY289" s="234" t="s">
        <v>120</v>
      </c>
    </row>
    <row r="290" s="14" customFormat="1">
      <c r="A290" s="14"/>
      <c r="B290" s="235"/>
      <c r="C290" s="236"/>
      <c r="D290" s="219" t="s">
        <v>132</v>
      </c>
      <c r="E290" s="237" t="s">
        <v>19</v>
      </c>
      <c r="F290" s="238" t="s">
        <v>134</v>
      </c>
      <c r="G290" s="236"/>
      <c r="H290" s="239">
        <v>17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132</v>
      </c>
      <c r="AU290" s="245" t="s">
        <v>77</v>
      </c>
      <c r="AV290" s="14" t="s">
        <v>135</v>
      </c>
      <c r="AW290" s="14" t="s">
        <v>4</v>
      </c>
      <c r="AX290" s="14" t="s">
        <v>77</v>
      </c>
      <c r="AY290" s="245" t="s">
        <v>120</v>
      </c>
    </row>
    <row r="291" s="2" customFormat="1" ht="24.15" customHeight="1">
      <c r="A291" s="40"/>
      <c r="B291" s="41"/>
      <c r="C291" s="246" t="s">
        <v>400</v>
      </c>
      <c r="D291" s="246" t="s">
        <v>150</v>
      </c>
      <c r="E291" s="247" t="s">
        <v>401</v>
      </c>
      <c r="F291" s="248" t="s">
        <v>402</v>
      </c>
      <c r="G291" s="249" t="s">
        <v>138</v>
      </c>
      <c r="H291" s="250">
        <v>3</v>
      </c>
      <c r="I291" s="251"/>
      <c r="J291" s="252">
        <f>ROUND(I291*H291,2)</f>
        <v>0</v>
      </c>
      <c r="K291" s="248" t="s">
        <v>127</v>
      </c>
      <c r="L291" s="253"/>
      <c r="M291" s="254" t="s">
        <v>19</v>
      </c>
      <c r="N291" s="255" t="s">
        <v>41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128</v>
      </c>
      <c r="AT291" s="217" t="s">
        <v>150</v>
      </c>
      <c r="AU291" s="217" t="s">
        <v>77</v>
      </c>
      <c r="AY291" s="19" t="s">
        <v>120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119</v>
      </c>
      <c r="BK291" s="218">
        <f>ROUND(I291*H291,2)</f>
        <v>0</v>
      </c>
      <c r="BL291" s="19" t="s">
        <v>128</v>
      </c>
      <c r="BM291" s="217" t="s">
        <v>403</v>
      </c>
    </row>
    <row r="292" s="2" customFormat="1">
      <c r="A292" s="40"/>
      <c r="B292" s="41"/>
      <c r="C292" s="42"/>
      <c r="D292" s="219" t="s">
        <v>130</v>
      </c>
      <c r="E292" s="42"/>
      <c r="F292" s="220" t="s">
        <v>402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130</v>
      </c>
      <c r="AU292" s="19" t="s">
        <v>77</v>
      </c>
    </row>
    <row r="293" s="13" customFormat="1">
      <c r="A293" s="13"/>
      <c r="B293" s="224"/>
      <c r="C293" s="225"/>
      <c r="D293" s="219" t="s">
        <v>132</v>
      </c>
      <c r="E293" s="226" t="s">
        <v>19</v>
      </c>
      <c r="F293" s="227" t="s">
        <v>404</v>
      </c>
      <c r="G293" s="225"/>
      <c r="H293" s="228">
        <v>3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132</v>
      </c>
      <c r="AU293" s="234" t="s">
        <v>77</v>
      </c>
      <c r="AV293" s="13" t="s">
        <v>119</v>
      </c>
      <c r="AW293" s="13" t="s">
        <v>31</v>
      </c>
      <c r="AX293" s="13" t="s">
        <v>69</v>
      </c>
      <c r="AY293" s="234" t="s">
        <v>120</v>
      </c>
    </row>
    <row r="294" s="14" customFormat="1">
      <c r="A294" s="14"/>
      <c r="B294" s="235"/>
      <c r="C294" s="236"/>
      <c r="D294" s="219" t="s">
        <v>132</v>
      </c>
      <c r="E294" s="237" t="s">
        <v>19</v>
      </c>
      <c r="F294" s="238" t="s">
        <v>134</v>
      </c>
      <c r="G294" s="236"/>
      <c r="H294" s="239">
        <v>3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132</v>
      </c>
      <c r="AU294" s="245" t="s">
        <v>77</v>
      </c>
      <c r="AV294" s="14" t="s">
        <v>135</v>
      </c>
      <c r="AW294" s="14" t="s">
        <v>4</v>
      </c>
      <c r="AX294" s="14" t="s">
        <v>77</v>
      </c>
      <c r="AY294" s="245" t="s">
        <v>120</v>
      </c>
    </row>
    <row r="295" s="2" customFormat="1" ht="24.15" customHeight="1">
      <c r="A295" s="40"/>
      <c r="B295" s="41"/>
      <c r="C295" s="246" t="s">
        <v>405</v>
      </c>
      <c r="D295" s="246" t="s">
        <v>150</v>
      </c>
      <c r="E295" s="247" t="s">
        <v>406</v>
      </c>
      <c r="F295" s="248" t="s">
        <v>407</v>
      </c>
      <c r="G295" s="249" t="s">
        <v>138</v>
      </c>
      <c r="H295" s="250">
        <v>14</v>
      </c>
      <c r="I295" s="251"/>
      <c r="J295" s="252">
        <f>ROUND(I295*H295,2)</f>
        <v>0</v>
      </c>
      <c r="K295" s="248" t="s">
        <v>127</v>
      </c>
      <c r="L295" s="253"/>
      <c r="M295" s="254" t="s">
        <v>19</v>
      </c>
      <c r="N295" s="255" t="s">
        <v>41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128</v>
      </c>
      <c r="AT295" s="217" t="s">
        <v>150</v>
      </c>
      <c r="AU295" s="217" t="s">
        <v>77</v>
      </c>
      <c r="AY295" s="19" t="s">
        <v>120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119</v>
      </c>
      <c r="BK295" s="218">
        <f>ROUND(I295*H295,2)</f>
        <v>0</v>
      </c>
      <c r="BL295" s="19" t="s">
        <v>128</v>
      </c>
      <c r="BM295" s="217" t="s">
        <v>408</v>
      </c>
    </row>
    <row r="296" s="2" customFormat="1">
      <c r="A296" s="40"/>
      <c r="B296" s="41"/>
      <c r="C296" s="42"/>
      <c r="D296" s="219" t="s">
        <v>130</v>
      </c>
      <c r="E296" s="42"/>
      <c r="F296" s="220" t="s">
        <v>407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130</v>
      </c>
      <c r="AU296" s="19" t="s">
        <v>77</v>
      </c>
    </row>
    <row r="297" s="13" customFormat="1">
      <c r="A297" s="13"/>
      <c r="B297" s="224"/>
      <c r="C297" s="225"/>
      <c r="D297" s="219" t="s">
        <v>132</v>
      </c>
      <c r="E297" s="226" t="s">
        <v>19</v>
      </c>
      <c r="F297" s="227" t="s">
        <v>409</v>
      </c>
      <c r="G297" s="225"/>
      <c r="H297" s="228">
        <v>14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132</v>
      </c>
      <c r="AU297" s="234" t="s">
        <v>77</v>
      </c>
      <c r="AV297" s="13" t="s">
        <v>119</v>
      </c>
      <c r="AW297" s="13" t="s">
        <v>31</v>
      </c>
      <c r="AX297" s="13" t="s">
        <v>69</v>
      </c>
      <c r="AY297" s="234" t="s">
        <v>120</v>
      </c>
    </row>
    <row r="298" s="14" customFormat="1">
      <c r="A298" s="14"/>
      <c r="B298" s="235"/>
      <c r="C298" s="236"/>
      <c r="D298" s="219" t="s">
        <v>132</v>
      </c>
      <c r="E298" s="237" t="s">
        <v>19</v>
      </c>
      <c r="F298" s="238" t="s">
        <v>134</v>
      </c>
      <c r="G298" s="236"/>
      <c r="H298" s="239">
        <v>14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132</v>
      </c>
      <c r="AU298" s="245" t="s">
        <v>77</v>
      </c>
      <c r="AV298" s="14" t="s">
        <v>135</v>
      </c>
      <c r="AW298" s="14" t="s">
        <v>4</v>
      </c>
      <c r="AX298" s="14" t="s">
        <v>77</v>
      </c>
      <c r="AY298" s="245" t="s">
        <v>120</v>
      </c>
    </row>
    <row r="299" s="2" customFormat="1" ht="16.5" customHeight="1">
      <c r="A299" s="40"/>
      <c r="B299" s="41"/>
      <c r="C299" s="206" t="s">
        <v>410</v>
      </c>
      <c r="D299" s="206" t="s">
        <v>123</v>
      </c>
      <c r="E299" s="207" t="s">
        <v>411</v>
      </c>
      <c r="F299" s="208" t="s">
        <v>412</v>
      </c>
      <c r="G299" s="209" t="s">
        <v>138</v>
      </c>
      <c r="H299" s="210">
        <v>2</v>
      </c>
      <c r="I299" s="211"/>
      <c r="J299" s="212">
        <f>ROUND(I299*H299,2)</f>
        <v>0</v>
      </c>
      <c r="K299" s="208" t="s">
        <v>127</v>
      </c>
      <c r="L299" s="46"/>
      <c r="M299" s="213" t="s">
        <v>19</v>
      </c>
      <c r="N299" s="214" t="s">
        <v>41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128</v>
      </c>
      <c r="AT299" s="217" t="s">
        <v>123</v>
      </c>
      <c r="AU299" s="217" t="s">
        <v>77</v>
      </c>
      <c r="AY299" s="19" t="s">
        <v>120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119</v>
      </c>
      <c r="BK299" s="218">
        <f>ROUND(I299*H299,2)</f>
        <v>0</v>
      </c>
      <c r="BL299" s="19" t="s">
        <v>128</v>
      </c>
      <c r="BM299" s="217" t="s">
        <v>413</v>
      </c>
    </row>
    <row r="300" s="2" customFormat="1">
      <c r="A300" s="40"/>
      <c r="B300" s="41"/>
      <c r="C300" s="42"/>
      <c r="D300" s="219" t="s">
        <v>130</v>
      </c>
      <c r="E300" s="42"/>
      <c r="F300" s="220" t="s">
        <v>414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130</v>
      </c>
      <c r="AU300" s="19" t="s">
        <v>77</v>
      </c>
    </row>
    <row r="301" s="13" customFormat="1">
      <c r="A301" s="13"/>
      <c r="B301" s="224"/>
      <c r="C301" s="225"/>
      <c r="D301" s="219" t="s">
        <v>132</v>
      </c>
      <c r="E301" s="226" t="s">
        <v>19</v>
      </c>
      <c r="F301" s="227" t="s">
        <v>415</v>
      </c>
      <c r="G301" s="225"/>
      <c r="H301" s="228">
        <v>2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132</v>
      </c>
      <c r="AU301" s="234" t="s">
        <v>77</v>
      </c>
      <c r="AV301" s="13" t="s">
        <v>119</v>
      </c>
      <c r="AW301" s="13" t="s">
        <v>31</v>
      </c>
      <c r="AX301" s="13" t="s">
        <v>69</v>
      </c>
      <c r="AY301" s="234" t="s">
        <v>120</v>
      </c>
    </row>
    <row r="302" s="14" customFormat="1">
      <c r="A302" s="14"/>
      <c r="B302" s="235"/>
      <c r="C302" s="236"/>
      <c r="D302" s="219" t="s">
        <v>132</v>
      </c>
      <c r="E302" s="237" t="s">
        <v>19</v>
      </c>
      <c r="F302" s="238" t="s">
        <v>134</v>
      </c>
      <c r="G302" s="236"/>
      <c r="H302" s="239">
        <v>2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132</v>
      </c>
      <c r="AU302" s="245" t="s">
        <v>77</v>
      </c>
      <c r="AV302" s="14" t="s">
        <v>135</v>
      </c>
      <c r="AW302" s="14" t="s">
        <v>4</v>
      </c>
      <c r="AX302" s="14" t="s">
        <v>77</v>
      </c>
      <c r="AY302" s="245" t="s">
        <v>120</v>
      </c>
    </row>
    <row r="303" s="2" customFormat="1" ht="37.8" customHeight="1">
      <c r="A303" s="40"/>
      <c r="B303" s="41"/>
      <c r="C303" s="246" t="s">
        <v>416</v>
      </c>
      <c r="D303" s="246" t="s">
        <v>150</v>
      </c>
      <c r="E303" s="247" t="s">
        <v>417</v>
      </c>
      <c r="F303" s="248" t="s">
        <v>418</v>
      </c>
      <c r="G303" s="249" t="s">
        <v>138</v>
      </c>
      <c r="H303" s="250">
        <v>2</v>
      </c>
      <c r="I303" s="251"/>
      <c r="J303" s="252">
        <f>ROUND(I303*H303,2)</f>
        <v>0</v>
      </c>
      <c r="K303" s="248" t="s">
        <v>127</v>
      </c>
      <c r="L303" s="253"/>
      <c r="M303" s="254" t="s">
        <v>19</v>
      </c>
      <c r="N303" s="255" t="s">
        <v>41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128</v>
      </c>
      <c r="AT303" s="217" t="s">
        <v>150</v>
      </c>
      <c r="AU303" s="217" t="s">
        <v>77</v>
      </c>
      <c r="AY303" s="19" t="s">
        <v>120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119</v>
      </c>
      <c r="BK303" s="218">
        <f>ROUND(I303*H303,2)</f>
        <v>0</v>
      </c>
      <c r="BL303" s="19" t="s">
        <v>128</v>
      </c>
      <c r="BM303" s="217" t="s">
        <v>419</v>
      </c>
    </row>
    <row r="304" s="2" customFormat="1">
      <c r="A304" s="40"/>
      <c r="B304" s="41"/>
      <c r="C304" s="42"/>
      <c r="D304" s="219" t="s">
        <v>130</v>
      </c>
      <c r="E304" s="42"/>
      <c r="F304" s="220" t="s">
        <v>418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130</v>
      </c>
      <c r="AU304" s="19" t="s">
        <v>77</v>
      </c>
    </row>
    <row r="305" s="13" customFormat="1">
      <c r="A305" s="13"/>
      <c r="B305" s="224"/>
      <c r="C305" s="225"/>
      <c r="D305" s="219" t="s">
        <v>132</v>
      </c>
      <c r="E305" s="226" t="s">
        <v>19</v>
      </c>
      <c r="F305" s="227" t="s">
        <v>415</v>
      </c>
      <c r="G305" s="225"/>
      <c r="H305" s="228">
        <v>2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132</v>
      </c>
      <c r="AU305" s="234" t="s">
        <v>77</v>
      </c>
      <c r="AV305" s="13" t="s">
        <v>119</v>
      </c>
      <c r="AW305" s="13" t="s">
        <v>31</v>
      </c>
      <c r="AX305" s="13" t="s">
        <v>69</v>
      </c>
      <c r="AY305" s="234" t="s">
        <v>120</v>
      </c>
    </row>
    <row r="306" s="14" customFormat="1">
      <c r="A306" s="14"/>
      <c r="B306" s="235"/>
      <c r="C306" s="236"/>
      <c r="D306" s="219" t="s">
        <v>132</v>
      </c>
      <c r="E306" s="237" t="s">
        <v>19</v>
      </c>
      <c r="F306" s="238" t="s">
        <v>134</v>
      </c>
      <c r="G306" s="236"/>
      <c r="H306" s="239">
        <v>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132</v>
      </c>
      <c r="AU306" s="245" t="s">
        <v>77</v>
      </c>
      <c r="AV306" s="14" t="s">
        <v>135</v>
      </c>
      <c r="AW306" s="14" t="s">
        <v>4</v>
      </c>
      <c r="AX306" s="14" t="s">
        <v>77</v>
      </c>
      <c r="AY306" s="245" t="s">
        <v>120</v>
      </c>
    </row>
    <row r="307" s="2" customFormat="1" ht="24.15" customHeight="1">
      <c r="A307" s="40"/>
      <c r="B307" s="41"/>
      <c r="C307" s="246" t="s">
        <v>420</v>
      </c>
      <c r="D307" s="246" t="s">
        <v>150</v>
      </c>
      <c r="E307" s="247" t="s">
        <v>421</v>
      </c>
      <c r="F307" s="248" t="s">
        <v>422</v>
      </c>
      <c r="G307" s="249" t="s">
        <v>138</v>
      </c>
      <c r="H307" s="250">
        <v>6</v>
      </c>
      <c r="I307" s="251"/>
      <c r="J307" s="252">
        <f>ROUND(I307*H307,2)</f>
        <v>0</v>
      </c>
      <c r="K307" s="248" t="s">
        <v>127</v>
      </c>
      <c r="L307" s="253"/>
      <c r="M307" s="254" t="s">
        <v>19</v>
      </c>
      <c r="N307" s="255" t="s">
        <v>41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128</v>
      </c>
      <c r="AT307" s="217" t="s">
        <v>150</v>
      </c>
      <c r="AU307" s="217" t="s">
        <v>77</v>
      </c>
      <c r="AY307" s="19" t="s">
        <v>120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119</v>
      </c>
      <c r="BK307" s="218">
        <f>ROUND(I307*H307,2)</f>
        <v>0</v>
      </c>
      <c r="BL307" s="19" t="s">
        <v>128</v>
      </c>
      <c r="BM307" s="217" t="s">
        <v>423</v>
      </c>
    </row>
    <row r="308" s="2" customFormat="1">
      <c r="A308" s="40"/>
      <c r="B308" s="41"/>
      <c r="C308" s="42"/>
      <c r="D308" s="219" t="s">
        <v>130</v>
      </c>
      <c r="E308" s="42"/>
      <c r="F308" s="220" t="s">
        <v>422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130</v>
      </c>
      <c r="AU308" s="19" t="s">
        <v>77</v>
      </c>
    </row>
    <row r="309" s="13" customFormat="1">
      <c r="A309" s="13"/>
      <c r="B309" s="224"/>
      <c r="C309" s="225"/>
      <c r="D309" s="219" t="s">
        <v>132</v>
      </c>
      <c r="E309" s="226" t="s">
        <v>19</v>
      </c>
      <c r="F309" s="227" t="s">
        <v>424</v>
      </c>
      <c r="G309" s="225"/>
      <c r="H309" s="228">
        <v>6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132</v>
      </c>
      <c r="AU309" s="234" t="s">
        <v>77</v>
      </c>
      <c r="AV309" s="13" t="s">
        <v>119</v>
      </c>
      <c r="AW309" s="13" t="s">
        <v>31</v>
      </c>
      <c r="AX309" s="13" t="s">
        <v>69</v>
      </c>
      <c r="AY309" s="234" t="s">
        <v>120</v>
      </c>
    </row>
    <row r="310" s="14" customFormat="1">
      <c r="A310" s="14"/>
      <c r="B310" s="235"/>
      <c r="C310" s="236"/>
      <c r="D310" s="219" t="s">
        <v>132</v>
      </c>
      <c r="E310" s="237" t="s">
        <v>19</v>
      </c>
      <c r="F310" s="238" t="s">
        <v>134</v>
      </c>
      <c r="G310" s="236"/>
      <c r="H310" s="239">
        <v>6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132</v>
      </c>
      <c r="AU310" s="245" t="s">
        <v>77</v>
      </c>
      <c r="AV310" s="14" t="s">
        <v>135</v>
      </c>
      <c r="AW310" s="14" t="s">
        <v>4</v>
      </c>
      <c r="AX310" s="14" t="s">
        <v>77</v>
      </c>
      <c r="AY310" s="245" t="s">
        <v>120</v>
      </c>
    </row>
    <row r="311" s="2" customFormat="1" ht="21.75" customHeight="1">
      <c r="A311" s="40"/>
      <c r="B311" s="41"/>
      <c r="C311" s="206" t="s">
        <v>425</v>
      </c>
      <c r="D311" s="206" t="s">
        <v>123</v>
      </c>
      <c r="E311" s="207" t="s">
        <v>426</v>
      </c>
      <c r="F311" s="208" t="s">
        <v>427</v>
      </c>
      <c r="G311" s="209" t="s">
        <v>138</v>
      </c>
      <c r="H311" s="210">
        <v>2</v>
      </c>
      <c r="I311" s="211"/>
      <c r="J311" s="212">
        <f>ROUND(I311*H311,2)</f>
        <v>0</v>
      </c>
      <c r="K311" s="208" t="s">
        <v>127</v>
      </c>
      <c r="L311" s="46"/>
      <c r="M311" s="213" t="s">
        <v>19</v>
      </c>
      <c r="N311" s="214" t="s">
        <v>41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128</v>
      </c>
      <c r="AT311" s="217" t="s">
        <v>123</v>
      </c>
      <c r="AU311" s="217" t="s">
        <v>77</v>
      </c>
      <c r="AY311" s="19" t="s">
        <v>120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119</v>
      </c>
      <c r="BK311" s="218">
        <f>ROUND(I311*H311,2)</f>
        <v>0</v>
      </c>
      <c r="BL311" s="19" t="s">
        <v>128</v>
      </c>
      <c r="BM311" s="217" t="s">
        <v>428</v>
      </c>
    </row>
    <row r="312" s="2" customFormat="1">
      <c r="A312" s="40"/>
      <c r="B312" s="41"/>
      <c r="C312" s="42"/>
      <c r="D312" s="219" t="s">
        <v>130</v>
      </c>
      <c r="E312" s="42"/>
      <c r="F312" s="220" t="s">
        <v>427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130</v>
      </c>
      <c r="AU312" s="19" t="s">
        <v>77</v>
      </c>
    </row>
    <row r="313" s="13" customFormat="1">
      <c r="A313" s="13"/>
      <c r="B313" s="224"/>
      <c r="C313" s="225"/>
      <c r="D313" s="219" t="s">
        <v>132</v>
      </c>
      <c r="E313" s="226" t="s">
        <v>19</v>
      </c>
      <c r="F313" s="227" t="s">
        <v>415</v>
      </c>
      <c r="G313" s="225"/>
      <c r="H313" s="228">
        <v>2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132</v>
      </c>
      <c r="AU313" s="234" t="s">
        <v>77</v>
      </c>
      <c r="AV313" s="13" t="s">
        <v>119</v>
      </c>
      <c r="AW313" s="13" t="s">
        <v>31</v>
      </c>
      <c r="AX313" s="13" t="s">
        <v>69</v>
      </c>
      <c r="AY313" s="234" t="s">
        <v>120</v>
      </c>
    </row>
    <row r="314" s="14" customFormat="1">
      <c r="A314" s="14"/>
      <c r="B314" s="235"/>
      <c r="C314" s="236"/>
      <c r="D314" s="219" t="s">
        <v>132</v>
      </c>
      <c r="E314" s="237" t="s">
        <v>19</v>
      </c>
      <c r="F314" s="238" t="s">
        <v>134</v>
      </c>
      <c r="G314" s="236"/>
      <c r="H314" s="239">
        <v>2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132</v>
      </c>
      <c r="AU314" s="245" t="s">
        <v>77</v>
      </c>
      <c r="AV314" s="14" t="s">
        <v>135</v>
      </c>
      <c r="AW314" s="14" t="s">
        <v>4</v>
      </c>
      <c r="AX314" s="14" t="s">
        <v>77</v>
      </c>
      <c r="AY314" s="245" t="s">
        <v>120</v>
      </c>
    </row>
    <row r="315" s="2" customFormat="1" ht="21.75" customHeight="1">
      <c r="A315" s="40"/>
      <c r="B315" s="41"/>
      <c r="C315" s="246" t="s">
        <v>429</v>
      </c>
      <c r="D315" s="246" t="s">
        <v>150</v>
      </c>
      <c r="E315" s="247" t="s">
        <v>430</v>
      </c>
      <c r="F315" s="248" t="s">
        <v>431</v>
      </c>
      <c r="G315" s="249" t="s">
        <v>138</v>
      </c>
      <c r="H315" s="250">
        <v>2</v>
      </c>
      <c r="I315" s="251"/>
      <c r="J315" s="252">
        <f>ROUND(I315*H315,2)</f>
        <v>0</v>
      </c>
      <c r="K315" s="248" t="s">
        <v>127</v>
      </c>
      <c r="L315" s="253"/>
      <c r="M315" s="254" t="s">
        <v>19</v>
      </c>
      <c r="N315" s="255" t="s">
        <v>41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128</v>
      </c>
      <c r="AT315" s="217" t="s">
        <v>150</v>
      </c>
      <c r="AU315" s="217" t="s">
        <v>77</v>
      </c>
      <c r="AY315" s="19" t="s">
        <v>120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119</v>
      </c>
      <c r="BK315" s="218">
        <f>ROUND(I315*H315,2)</f>
        <v>0</v>
      </c>
      <c r="BL315" s="19" t="s">
        <v>128</v>
      </c>
      <c r="BM315" s="217" t="s">
        <v>432</v>
      </c>
    </row>
    <row r="316" s="2" customFormat="1">
      <c r="A316" s="40"/>
      <c r="B316" s="41"/>
      <c r="C316" s="42"/>
      <c r="D316" s="219" t="s">
        <v>130</v>
      </c>
      <c r="E316" s="42"/>
      <c r="F316" s="220" t="s">
        <v>431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130</v>
      </c>
      <c r="AU316" s="19" t="s">
        <v>77</v>
      </c>
    </row>
    <row r="317" s="13" customFormat="1">
      <c r="A317" s="13"/>
      <c r="B317" s="224"/>
      <c r="C317" s="225"/>
      <c r="D317" s="219" t="s">
        <v>132</v>
      </c>
      <c r="E317" s="226" t="s">
        <v>19</v>
      </c>
      <c r="F317" s="227" t="s">
        <v>415</v>
      </c>
      <c r="G317" s="225"/>
      <c r="H317" s="228">
        <v>2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132</v>
      </c>
      <c r="AU317" s="234" t="s">
        <v>77</v>
      </c>
      <c r="AV317" s="13" t="s">
        <v>119</v>
      </c>
      <c r="AW317" s="13" t="s">
        <v>31</v>
      </c>
      <c r="AX317" s="13" t="s">
        <v>69</v>
      </c>
      <c r="AY317" s="234" t="s">
        <v>120</v>
      </c>
    </row>
    <row r="318" s="14" customFormat="1">
      <c r="A318" s="14"/>
      <c r="B318" s="235"/>
      <c r="C318" s="236"/>
      <c r="D318" s="219" t="s">
        <v>132</v>
      </c>
      <c r="E318" s="237" t="s">
        <v>19</v>
      </c>
      <c r="F318" s="238" t="s">
        <v>134</v>
      </c>
      <c r="G318" s="236"/>
      <c r="H318" s="239">
        <v>2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5" t="s">
        <v>132</v>
      </c>
      <c r="AU318" s="245" t="s">
        <v>77</v>
      </c>
      <c r="AV318" s="14" t="s">
        <v>135</v>
      </c>
      <c r="AW318" s="14" t="s">
        <v>4</v>
      </c>
      <c r="AX318" s="14" t="s">
        <v>77</v>
      </c>
      <c r="AY318" s="245" t="s">
        <v>120</v>
      </c>
    </row>
    <row r="319" s="2" customFormat="1" ht="16.5" customHeight="1">
      <c r="A319" s="40"/>
      <c r="B319" s="41"/>
      <c r="C319" s="206" t="s">
        <v>433</v>
      </c>
      <c r="D319" s="206" t="s">
        <v>123</v>
      </c>
      <c r="E319" s="207" t="s">
        <v>434</v>
      </c>
      <c r="F319" s="208" t="s">
        <v>435</v>
      </c>
      <c r="G319" s="209" t="s">
        <v>138</v>
      </c>
      <c r="H319" s="210">
        <v>6</v>
      </c>
      <c r="I319" s="211"/>
      <c r="J319" s="212">
        <f>ROUND(I319*H319,2)</f>
        <v>0</v>
      </c>
      <c r="K319" s="208" t="s">
        <v>127</v>
      </c>
      <c r="L319" s="46"/>
      <c r="M319" s="213" t="s">
        <v>19</v>
      </c>
      <c r="N319" s="214" t="s">
        <v>41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128</v>
      </c>
      <c r="AT319" s="217" t="s">
        <v>123</v>
      </c>
      <c r="AU319" s="217" t="s">
        <v>77</v>
      </c>
      <c r="AY319" s="19" t="s">
        <v>120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119</v>
      </c>
      <c r="BK319" s="218">
        <f>ROUND(I319*H319,2)</f>
        <v>0</v>
      </c>
      <c r="BL319" s="19" t="s">
        <v>128</v>
      </c>
      <c r="BM319" s="217" t="s">
        <v>436</v>
      </c>
    </row>
    <row r="320" s="2" customFormat="1">
      <c r="A320" s="40"/>
      <c r="B320" s="41"/>
      <c r="C320" s="42"/>
      <c r="D320" s="219" t="s">
        <v>130</v>
      </c>
      <c r="E320" s="42"/>
      <c r="F320" s="220" t="s">
        <v>437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130</v>
      </c>
      <c r="AU320" s="19" t="s">
        <v>77</v>
      </c>
    </row>
    <row r="321" s="13" customFormat="1">
      <c r="A321" s="13"/>
      <c r="B321" s="224"/>
      <c r="C321" s="225"/>
      <c r="D321" s="219" t="s">
        <v>132</v>
      </c>
      <c r="E321" s="226" t="s">
        <v>19</v>
      </c>
      <c r="F321" s="227" t="s">
        <v>438</v>
      </c>
      <c r="G321" s="225"/>
      <c r="H321" s="228">
        <v>6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132</v>
      </c>
      <c r="AU321" s="234" t="s">
        <v>77</v>
      </c>
      <c r="AV321" s="13" t="s">
        <v>119</v>
      </c>
      <c r="AW321" s="13" t="s">
        <v>31</v>
      </c>
      <c r="AX321" s="13" t="s">
        <v>69</v>
      </c>
      <c r="AY321" s="234" t="s">
        <v>120</v>
      </c>
    </row>
    <row r="322" s="14" customFormat="1">
      <c r="A322" s="14"/>
      <c r="B322" s="235"/>
      <c r="C322" s="236"/>
      <c r="D322" s="219" t="s">
        <v>132</v>
      </c>
      <c r="E322" s="237" t="s">
        <v>19</v>
      </c>
      <c r="F322" s="238" t="s">
        <v>134</v>
      </c>
      <c r="G322" s="236"/>
      <c r="H322" s="239">
        <v>6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132</v>
      </c>
      <c r="AU322" s="245" t="s">
        <v>77</v>
      </c>
      <c r="AV322" s="14" t="s">
        <v>135</v>
      </c>
      <c r="AW322" s="14" t="s">
        <v>4</v>
      </c>
      <c r="AX322" s="14" t="s">
        <v>77</v>
      </c>
      <c r="AY322" s="245" t="s">
        <v>120</v>
      </c>
    </row>
    <row r="323" s="2" customFormat="1" ht="24.15" customHeight="1">
      <c r="A323" s="40"/>
      <c r="B323" s="41"/>
      <c r="C323" s="246" t="s">
        <v>439</v>
      </c>
      <c r="D323" s="246" t="s">
        <v>150</v>
      </c>
      <c r="E323" s="247" t="s">
        <v>440</v>
      </c>
      <c r="F323" s="248" t="s">
        <v>441</v>
      </c>
      <c r="G323" s="249" t="s">
        <v>138</v>
      </c>
      <c r="H323" s="250">
        <v>2</v>
      </c>
      <c r="I323" s="251"/>
      <c r="J323" s="252">
        <f>ROUND(I323*H323,2)</f>
        <v>0</v>
      </c>
      <c r="K323" s="248" t="s">
        <v>127</v>
      </c>
      <c r="L323" s="253"/>
      <c r="M323" s="254" t="s">
        <v>19</v>
      </c>
      <c r="N323" s="255" t="s">
        <v>41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128</v>
      </c>
      <c r="AT323" s="217" t="s">
        <v>150</v>
      </c>
      <c r="AU323" s="217" t="s">
        <v>77</v>
      </c>
      <c r="AY323" s="19" t="s">
        <v>120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119</v>
      </c>
      <c r="BK323" s="218">
        <f>ROUND(I323*H323,2)</f>
        <v>0</v>
      </c>
      <c r="BL323" s="19" t="s">
        <v>128</v>
      </c>
      <c r="BM323" s="217" t="s">
        <v>442</v>
      </c>
    </row>
    <row r="324" s="2" customFormat="1">
      <c r="A324" s="40"/>
      <c r="B324" s="41"/>
      <c r="C324" s="42"/>
      <c r="D324" s="219" t="s">
        <v>130</v>
      </c>
      <c r="E324" s="42"/>
      <c r="F324" s="220" t="s">
        <v>441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130</v>
      </c>
      <c r="AU324" s="19" t="s">
        <v>77</v>
      </c>
    </row>
    <row r="325" s="13" customFormat="1">
      <c r="A325" s="13"/>
      <c r="B325" s="224"/>
      <c r="C325" s="225"/>
      <c r="D325" s="219" t="s">
        <v>132</v>
      </c>
      <c r="E325" s="226" t="s">
        <v>19</v>
      </c>
      <c r="F325" s="227" t="s">
        <v>384</v>
      </c>
      <c r="G325" s="225"/>
      <c r="H325" s="228">
        <v>2</v>
      </c>
      <c r="I325" s="229"/>
      <c r="J325" s="225"/>
      <c r="K325" s="225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132</v>
      </c>
      <c r="AU325" s="234" t="s">
        <v>77</v>
      </c>
      <c r="AV325" s="13" t="s">
        <v>119</v>
      </c>
      <c r="AW325" s="13" t="s">
        <v>31</v>
      </c>
      <c r="AX325" s="13" t="s">
        <v>69</v>
      </c>
      <c r="AY325" s="234" t="s">
        <v>120</v>
      </c>
    </row>
    <row r="326" s="14" customFormat="1">
      <c r="A326" s="14"/>
      <c r="B326" s="235"/>
      <c r="C326" s="236"/>
      <c r="D326" s="219" t="s">
        <v>132</v>
      </c>
      <c r="E326" s="237" t="s">
        <v>19</v>
      </c>
      <c r="F326" s="238" t="s">
        <v>134</v>
      </c>
      <c r="G326" s="236"/>
      <c r="H326" s="239">
        <v>2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132</v>
      </c>
      <c r="AU326" s="245" t="s">
        <v>77</v>
      </c>
      <c r="AV326" s="14" t="s">
        <v>135</v>
      </c>
      <c r="AW326" s="14" t="s">
        <v>4</v>
      </c>
      <c r="AX326" s="14" t="s">
        <v>77</v>
      </c>
      <c r="AY326" s="245" t="s">
        <v>120</v>
      </c>
    </row>
    <row r="327" s="2" customFormat="1" ht="16.5" customHeight="1">
      <c r="A327" s="40"/>
      <c r="B327" s="41"/>
      <c r="C327" s="246" t="s">
        <v>443</v>
      </c>
      <c r="D327" s="246" t="s">
        <v>150</v>
      </c>
      <c r="E327" s="247" t="s">
        <v>444</v>
      </c>
      <c r="F327" s="248" t="s">
        <v>445</v>
      </c>
      <c r="G327" s="249" t="s">
        <v>138</v>
      </c>
      <c r="H327" s="250">
        <v>4</v>
      </c>
      <c r="I327" s="251"/>
      <c r="J327" s="252">
        <f>ROUND(I327*H327,2)</f>
        <v>0</v>
      </c>
      <c r="K327" s="248" t="s">
        <v>168</v>
      </c>
      <c r="L327" s="253"/>
      <c r="M327" s="254" t="s">
        <v>19</v>
      </c>
      <c r="N327" s="255" t="s">
        <v>41</v>
      </c>
      <c r="O327" s="86"/>
      <c r="P327" s="215">
        <f>O327*H327</f>
        <v>0</v>
      </c>
      <c r="Q327" s="215">
        <v>0.00044000000000000002</v>
      </c>
      <c r="R327" s="215">
        <f>Q327*H327</f>
        <v>0.0017600000000000001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128</v>
      </c>
      <c r="AT327" s="217" t="s">
        <v>150</v>
      </c>
      <c r="AU327" s="217" t="s">
        <v>77</v>
      </c>
      <c r="AY327" s="19" t="s">
        <v>120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119</v>
      </c>
      <c r="BK327" s="218">
        <f>ROUND(I327*H327,2)</f>
        <v>0</v>
      </c>
      <c r="BL327" s="19" t="s">
        <v>128</v>
      </c>
      <c r="BM327" s="217" t="s">
        <v>446</v>
      </c>
    </row>
    <row r="328" s="2" customFormat="1">
      <c r="A328" s="40"/>
      <c r="B328" s="41"/>
      <c r="C328" s="42"/>
      <c r="D328" s="219" t="s">
        <v>130</v>
      </c>
      <c r="E328" s="42"/>
      <c r="F328" s="220" t="s">
        <v>445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130</v>
      </c>
      <c r="AU328" s="19" t="s">
        <v>77</v>
      </c>
    </row>
    <row r="329" s="13" customFormat="1">
      <c r="A329" s="13"/>
      <c r="B329" s="224"/>
      <c r="C329" s="225"/>
      <c r="D329" s="219" t="s">
        <v>132</v>
      </c>
      <c r="E329" s="226" t="s">
        <v>19</v>
      </c>
      <c r="F329" s="227" t="s">
        <v>389</v>
      </c>
      <c r="G329" s="225"/>
      <c r="H329" s="228">
        <v>4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132</v>
      </c>
      <c r="AU329" s="234" t="s">
        <v>77</v>
      </c>
      <c r="AV329" s="13" t="s">
        <v>119</v>
      </c>
      <c r="AW329" s="13" t="s">
        <v>31</v>
      </c>
      <c r="AX329" s="13" t="s">
        <v>69</v>
      </c>
      <c r="AY329" s="234" t="s">
        <v>120</v>
      </c>
    </row>
    <row r="330" s="14" customFormat="1">
      <c r="A330" s="14"/>
      <c r="B330" s="235"/>
      <c r="C330" s="236"/>
      <c r="D330" s="219" t="s">
        <v>132</v>
      </c>
      <c r="E330" s="237" t="s">
        <v>19</v>
      </c>
      <c r="F330" s="238" t="s">
        <v>134</v>
      </c>
      <c r="G330" s="236"/>
      <c r="H330" s="239">
        <v>4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132</v>
      </c>
      <c r="AU330" s="245" t="s">
        <v>77</v>
      </c>
      <c r="AV330" s="14" t="s">
        <v>135</v>
      </c>
      <c r="AW330" s="14" t="s">
        <v>4</v>
      </c>
      <c r="AX330" s="14" t="s">
        <v>77</v>
      </c>
      <c r="AY330" s="245" t="s">
        <v>120</v>
      </c>
    </row>
    <row r="331" s="2" customFormat="1" ht="16.5" customHeight="1">
      <c r="A331" s="40"/>
      <c r="B331" s="41"/>
      <c r="C331" s="206" t="s">
        <v>447</v>
      </c>
      <c r="D331" s="206" t="s">
        <v>123</v>
      </c>
      <c r="E331" s="207" t="s">
        <v>448</v>
      </c>
      <c r="F331" s="208" t="s">
        <v>449</v>
      </c>
      <c r="G331" s="209" t="s">
        <v>138</v>
      </c>
      <c r="H331" s="210">
        <v>2</v>
      </c>
      <c r="I331" s="211"/>
      <c r="J331" s="212">
        <f>ROUND(I331*H331,2)</f>
        <v>0</v>
      </c>
      <c r="K331" s="208" t="s">
        <v>127</v>
      </c>
      <c r="L331" s="46"/>
      <c r="M331" s="213" t="s">
        <v>19</v>
      </c>
      <c r="N331" s="214" t="s">
        <v>41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128</v>
      </c>
      <c r="AT331" s="217" t="s">
        <v>123</v>
      </c>
      <c r="AU331" s="217" t="s">
        <v>77</v>
      </c>
      <c r="AY331" s="19" t="s">
        <v>120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119</v>
      </c>
      <c r="BK331" s="218">
        <f>ROUND(I331*H331,2)</f>
        <v>0</v>
      </c>
      <c r="BL331" s="19" t="s">
        <v>128</v>
      </c>
      <c r="BM331" s="217" t="s">
        <v>450</v>
      </c>
    </row>
    <row r="332" s="2" customFormat="1">
      <c r="A332" s="40"/>
      <c r="B332" s="41"/>
      <c r="C332" s="42"/>
      <c r="D332" s="219" t="s">
        <v>130</v>
      </c>
      <c r="E332" s="42"/>
      <c r="F332" s="220" t="s">
        <v>451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130</v>
      </c>
      <c r="AU332" s="19" t="s">
        <v>77</v>
      </c>
    </row>
    <row r="333" s="13" customFormat="1">
      <c r="A333" s="13"/>
      <c r="B333" s="224"/>
      <c r="C333" s="225"/>
      <c r="D333" s="219" t="s">
        <v>132</v>
      </c>
      <c r="E333" s="226" t="s">
        <v>19</v>
      </c>
      <c r="F333" s="227" t="s">
        <v>415</v>
      </c>
      <c r="G333" s="225"/>
      <c r="H333" s="228">
        <v>2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132</v>
      </c>
      <c r="AU333" s="234" t="s">
        <v>77</v>
      </c>
      <c r="AV333" s="13" t="s">
        <v>119</v>
      </c>
      <c r="AW333" s="13" t="s">
        <v>31</v>
      </c>
      <c r="AX333" s="13" t="s">
        <v>69</v>
      </c>
      <c r="AY333" s="234" t="s">
        <v>120</v>
      </c>
    </row>
    <row r="334" s="14" customFormat="1">
      <c r="A334" s="14"/>
      <c r="B334" s="235"/>
      <c r="C334" s="236"/>
      <c r="D334" s="219" t="s">
        <v>132</v>
      </c>
      <c r="E334" s="237" t="s">
        <v>19</v>
      </c>
      <c r="F334" s="238" t="s">
        <v>134</v>
      </c>
      <c r="G334" s="236"/>
      <c r="H334" s="239">
        <v>2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132</v>
      </c>
      <c r="AU334" s="245" t="s">
        <v>77</v>
      </c>
      <c r="AV334" s="14" t="s">
        <v>135</v>
      </c>
      <c r="AW334" s="14" t="s">
        <v>4</v>
      </c>
      <c r="AX334" s="14" t="s">
        <v>77</v>
      </c>
      <c r="AY334" s="245" t="s">
        <v>120</v>
      </c>
    </row>
    <row r="335" s="2" customFormat="1" ht="24.15" customHeight="1">
      <c r="A335" s="40"/>
      <c r="B335" s="41"/>
      <c r="C335" s="246" t="s">
        <v>452</v>
      </c>
      <c r="D335" s="246" t="s">
        <v>150</v>
      </c>
      <c r="E335" s="247" t="s">
        <v>453</v>
      </c>
      <c r="F335" s="248" t="s">
        <v>454</v>
      </c>
      <c r="G335" s="249" t="s">
        <v>138</v>
      </c>
      <c r="H335" s="250">
        <v>1</v>
      </c>
      <c r="I335" s="251"/>
      <c r="J335" s="252">
        <f>ROUND(I335*H335,2)</f>
        <v>0</v>
      </c>
      <c r="K335" s="248" t="s">
        <v>127</v>
      </c>
      <c r="L335" s="253"/>
      <c r="M335" s="254" t="s">
        <v>19</v>
      </c>
      <c r="N335" s="255" t="s">
        <v>41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128</v>
      </c>
      <c r="AT335" s="217" t="s">
        <v>150</v>
      </c>
      <c r="AU335" s="217" t="s">
        <v>77</v>
      </c>
      <c r="AY335" s="19" t="s">
        <v>120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119</v>
      </c>
      <c r="BK335" s="218">
        <f>ROUND(I335*H335,2)</f>
        <v>0</v>
      </c>
      <c r="BL335" s="19" t="s">
        <v>128</v>
      </c>
      <c r="BM335" s="217" t="s">
        <v>455</v>
      </c>
    </row>
    <row r="336" s="2" customFormat="1">
      <c r="A336" s="40"/>
      <c r="B336" s="41"/>
      <c r="C336" s="42"/>
      <c r="D336" s="219" t="s">
        <v>130</v>
      </c>
      <c r="E336" s="42"/>
      <c r="F336" s="220" t="s">
        <v>454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130</v>
      </c>
      <c r="AU336" s="19" t="s">
        <v>77</v>
      </c>
    </row>
    <row r="337" s="13" customFormat="1">
      <c r="A337" s="13"/>
      <c r="B337" s="224"/>
      <c r="C337" s="225"/>
      <c r="D337" s="219" t="s">
        <v>132</v>
      </c>
      <c r="E337" s="226" t="s">
        <v>19</v>
      </c>
      <c r="F337" s="227" t="s">
        <v>351</v>
      </c>
      <c r="G337" s="225"/>
      <c r="H337" s="228">
        <v>1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132</v>
      </c>
      <c r="AU337" s="234" t="s">
        <v>77</v>
      </c>
      <c r="AV337" s="13" t="s">
        <v>119</v>
      </c>
      <c r="AW337" s="13" t="s">
        <v>31</v>
      </c>
      <c r="AX337" s="13" t="s">
        <v>69</v>
      </c>
      <c r="AY337" s="234" t="s">
        <v>120</v>
      </c>
    </row>
    <row r="338" s="14" customFormat="1">
      <c r="A338" s="14"/>
      <c r="B338" s="235"/>
      <c r="C338" s="236"/>
      <c r="D338" s="219" t="s">
        <v>132</v>
      </c>
      <c r="E338" s="237" t="s">
        <v>19</v>
      </c>
      <c r="F338" s="238" t="s">
        <v>134</v>
      </c>
      <c r="G338" s="236"/>
      <c r="H338" s="239">
        <v>1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5" t="s">
        <v>132</v>
      </c>
      <c r="AU338" s="245" t="s">
        <v>77</v>
      </c>
      <c r="AV338" s="14" t="s">
        <v>135</v>
      </c>
      <c r="AW338" s="14" t="s">
        <v>4</v>
      </c>
      <c r="AX338" s="14" t="s">
        <v>77</v>
      </c>
      <c r="AY338" s="245" t="s">
        <v>120</v>
      </c>
    </row>
    <row r="339" s="2" customFormat="1" ht="24.15" customHeight="1">
      <c r="A339" s="40"/>
      <c r="B339" s="41"/>
      <c r="C339" s="246" t="s">
        <v>456</v>
      </c>
      <c r="D339" s="246" t="s">
        <v>150</v>
      </c>
      <c r="E339" s="247" t="s">
        <v>457</v>
      </c>
      <c r="F339" s="248" t="s">
        <v>458</v>
      </c>
      <c r="G339" s="249" t="s">
        <v>138</v>
      </c>
      <c r="H339" s="250">
        <v>1</v>
      </c>
      <c r="I339" s="251"/>
      <c r="J339" s="252">
        <f>ROUND(I339*H339,2)</f>
        <v>0</v>
      </c>
      <c r="K339" s="248" t="s">
        <v>127</v>
      </c>
      <c r="L339" s="253"/>
      <c r="M339" s="254" t="s">
        <v>19</v>
      </c>
      <c r="N339" s="255" t="s">
        <v>41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128</v>
      </c>
      <c r="AT339" s="217" t="s">
        <v>150</v>
      </c>
      <c r="AU339" s="217" t="s">
        <v>77</v>
      </c>
      <c r="AY339" s="19" t="s">
        <v>120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119</v>
      </c>
      <c r="BK339" s="218">
        <f>ROUND(I339*H339,2)</f>
        <v>0</v>
      </c>
      <c r="BL339" s="19" t="s">
        <v>128</v>
      </c>
      <c r="BM339" s="217" t="s">
        <v>459</v>
      </c>
    </row>
    <row r="340" s="2" customFormat="1">
      <c r="A340" s="40"/>
      <c r="B340" s="41"/>
      <c r="C340" s="42"/>
      <c r="D340" s="219" t="s">
        <v>130</v>
      </c>
      <c r="E340" s="42"/>
      <c r="F340" s="220" t="s">
        <v>458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130</v>
      </c>
      <c r="AU340" s="19" t="s">
        <v>77</v>
      </c>
    </row>
    <row r="341" s="13" customFormat="1">
      <c r="A341" s="13"/>
      <c r="B341" s="224"/>
      <c r="C341" s="225"/>
      <c r="D341" s="219" t="s">
        <v>132</v>
      </c>
      <c r="E341" s="226" t="s">
        <v>19</v>
      </c>
      <c r="F341" s="227" t="s">
        <v>335</v>
      </c>
      <c r="G341" s="225"/>
      <c r="H341" s="228">
        <v>1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132</v>
      </c>
      <c r="AU341" s="234" t="s">
        <v>77</v>
      </c>
      <c r="AV341" s="13" t="s">
        <v>119</v>
      </c>
      <c r="AW341" s="13" t="s">
        <v>31</v>
      </c>
      <c r="AX341" s="13" t="s">
        <v>69</v>
      </c>
      <c r="AY341" s="234" t="s">
        <v>120</v>
      </c>
    </row>
    <row r="342" s="14" customFormat="1">
      <c r="A342" s="14"/>
      <c r="B342" s="235"/>
      <c r="C342" s="236"/>
      <c r="D342" s="219" t="s">
        <v>132</v>
      </c>
      <c r="E342" s="237" t="s">
        <v>19</v>
      </c>
      <c r="F342" s="238" t="s">
        <v>134</v>
      </c>
      <c r="G342" s="236"/>
      <c r="H342" s="239">
        <v>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132</v>
      </c>
      <c r="AU342" s="245" t="s">
        <v>77</v>
      </c>
      <c r="AV342" s="14" t="s">
        <v>135</v>
      </c>
      <c r="AW342" s="14" t="s">
        <v>4</v>
      </c>
      <c r="AX342" s="14" t="s">
        <v>77</v>
      </c>
      <c r="AY342" s="245" t="s">
        <v>120</v>
      </c>
    </row>
    <row r="343" s="2" customFormat="1" ht="16.5" customHeight="1">
      <c r="A343" s="40"/>
      <c r="B343" s="41"/>
      <c r="C343" s="206" t="s">
        <v>460</v>
      </c>
      <c r="D343" s="206" t="s">
        <v>123</v>
      </c>
      <c r="E343" s="207" t="s">
        <v>461</v>
      </c>
      <c r="F343" s="208" t="s">
        <v>462</v>
      </c>
      <c r="G343" s="209" t="s">
        <v>138</v>
      </c>
      <c r="H343" s="210">
        <v>37</v>
      </c>
      <c r="I343" s="211"/>
      <c r="J343" s="212">
        <f>ROUND(I343*H343,2)</f>
        <v>0</v>
      </c>
      <c r="K343" s="208" t="s">
        <v>127</v>
      </c>
      <c r="L343" s="46"/>
      <c r="M343" s="213" t="s">
        <v>19</v>
      </c>
      <c r="N343" s="214" t="s">
        <v>41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128</v>
      </c>
      <c r="AT343" s="217" t="s">
        <v>123</v>
      </c>
      <c r="AU343" s="217" t="s">
        <v>77</v>
      </c>
      <c r="AY343" s="19" t="s">
        <v>120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119</v>
      </c>
      <c r="BK343" s="218">
        <f>ROUND(I343*H343,2)</f>
        <v>0</v>
      </c>
      <c r="BL343" s="19" t="s">
        <v>128</v>
      </c>
      <c r="BM343" s="217" t="s">
        <v>463</v>
      </c>
    </row>
    <row r="344" s="2" customFormat="1">
      <c r="A344" s="40"/>
      <c r="B344" s="41"/>
      <c r="C344" s="42"/>
      <c r="D344" s="219" t="s">
        <v>130</v>
      </c>
      <c r="E344" s="42"/>
      <c r="F344" s="220" t="s">
        <v>464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130</v>
      </c>
      <c r="AU344" s="19" t="s">
        <v>77</v>
      </c>
    </row>
    <row r="345" s="13" customFormat="1">
      <c r="A345" s="13"/>
      <c r="B345" s="224"/>
      <c r="C345" s="225"/>
      <c r="D345" s="219" t="s">
        <v>132</v>
      </c>
      <c r="E345" s="226" t="s">
        <v>19</v>
      </c>
      <c r="F345" s="227" t="s">
        <v>465</v>
      </c>
      <c r="G345" s="225"/>
      <c r="H345" s="228">
        <v>37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132</v>
      </c>
      <c r="AU345" s="234" t="s">
        <v>77</v>
      </c>
      <c r="AV345" s="13" t="s">
        <v>119</v>
      </c>
      <c r="AW345" s="13" t="s">
        <v>31</v>
      </c>
      <c r="AX345" s="13" t="s">
        <v>69</v>
      </c>
      <c r="AY345" s="234" t="s">
        <v>120</v>
      </c>
    </row>
    <row r="346" s="14" customFormat="1">
      <c r="A346" s="14"/>
      <c r="B346" s="235"/>
      <c r="C346" s="236"/>
      <c r="D346" s="219" t="s">
        <v>132</v>
      </c>
      <c r="E346" s="237" t="s">
        <v>19</v>
      </c>
      <c r="F346" s="238" t="s">
        <v>134</v>
      </c>
      <c r="G346" s="236"/>
      <c r="H346" s="239">
        <v>37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132</v>
      </c>
      <c r="AU346" s="245" t="s">
        <v>77</v>
      </c>
      <c r="AV346" s="14" t="s">
        <v>135</v>
      </c>
      <c r="AW346" s="14" t="s">
        <v>4</v>
      </c>
      <c r="AX346" s="14" t="s">
        <v>77</v>
      </c>
      <c r="AY346" s="245" t="s">
        <v>120</v>
      </c>
    </row>
    <row r="347" s="2" customFormat="1" ht="21.75" customHeight="1">
      <c r="A347" s="40"/>
      <c r="B347" s="41"/>
      <c r="C347" s="246" t="s">
        <v>466</v>
      </c>
      <c r="D347" s="246" t="s">
        <v>150</v>
      </c>
      <c r="E347" s="247" t="s">
        <v>467</v>
      </c>
      <c r="F347" s="248" t="s">
        <v>468</v>
      </c>
      <c r="G347" s="249" t="s">
        <v>138</v>
      </c>
      <c r="H347" s="250">
        <v>37</v>
      </c>
      <c r="I347" s="251"/>
      <c r="J347" s="252">
        <f>ROUND(I347*H347,2)</f>
        <v>0</v>
      </c>
      <c r="K347" s="248" t="s">
        <v>127</v>
      </c>
      <c r="L347" s="253"/>
      <c r="M347" s="254" t="s">
        <v>19</v>
      </c>
      <c r="N347" s="255" t="s">
        <v>41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128</v>
      </c>
      <c r="AT347" s="217" t="s">
        <v>150</v>
      </c>
      <c r="AU347" s="217" t="s">
        <v>77</v>
      </c>
      <c r="AY347" s="19" t="s">
        <v>120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119</v>
      </c>
      <c r="BK347" s="218">
        <f>ROUND(I347*H347,2)</f>
        <v>0</v>
      </c>
      <c r="BL347" s="19" t="s">
        <v>128</v>
      </c>
      <c r="BM347" s="217" t="s">
        <v>469</v>
      </c>
    </row>
    <row r="348" s="2" customFormat="1">
      <c r="A348" s="40"/>
      <c r="B348" s="41"/>
      <c r="C348" s="42"/>
      <c r="D348" s="219" t="s">
        <v>130</v>
      </c>
      <c r="E348" s="42"/>
      <c r="F348" s="220" t="s">
        <v>468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130</v>
      </c>
      <c r="AU348" s="19" t="s">
        <v>77</v>
      </c>
    </row>
    <row r="349" s="13" customFormat="1">
      <c r="A349" s="13"/>
      <c r="B349" s="224"/>
      <c r="C349" s="225"/>
      <c r="D349" s="219" t="s">
        <v>132</v>
      </c>
      <c r="E349" s="226" t="s">
        <v>19</v>
      </c>
      <c r="F349" s="227" t="s">
        <v>465</v>
      </c>
      <c r="G349" s="225"/>
      <c r="H349" s="228">
        <v>37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132</v>
      </c>
      <c r="AU349" s="234" t="s">
        <v>77</v>
      </c>
      <c r="AV349" s="13" t="s">
        <v>119</v>
      </c>
      <c r="AW349" s="13" t="s">
        <v>31</v>
      </c>
      <c r="AX349" s="13" t="s">
        <v>69</v>
      </c>
      <c r="AY349" s="234" t="s">
        <v>120</v>
      </c>
    </row>
    <row r="350" s="14" customFormat="1">
      <c r="A350" s="14"/>
      <c r="B350" s="235"/>
      <c r="C350" s="236"/>
      <c r="D350" s="219" t="s">
        <v>132</v>
      </c>
      <c r="E350" s="237" t="s">
        <v>19</v>
      </c>
      <c r="F350" s="238" t="s">
        <v>134</v>
      </c>
      <c r="G350" s="236"/>
      <c r="H350" s="239">
        <v>37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132</v>
      </c>
      <c r="AU350" s="245" t="s">
        <v>77</v>
      </c>
      <c r="AV350" s="14" t="s">
        <v>135</v>
      </c>
      <c r="AW350" s="14" t="s">
        <v>4</v>
      </c>
      <c r="AX350" s="14" t="s">
        <v>77</v>
      </c>
      <c r="AY350" s="245" t="s">
        <v>120</v>
      </c>
    </row>
    <row r="351" s="2" customFormat="1" ht="16.5" customHeight="1">
      <c r="A351" s="40"/>
      <c r="B351" s="41"/>
      <c r="C351" s="206" t="s">
        <v>470</v>
      </c>
      <c r="D351" s="206" t="s">
        <v>123</v>
      </c>
      <c r="E351" s="207" t="s">
        <v>471</v>
      </c>
      <c r="F351" s="208" t="s">
        <v>472</v>
      </c>
      <c r="G351" s="209" t="s">
        <v>138</v>
      </c>
      <c r="H351" s="210">
        <v>16</v>
      </c>
      <c r="I351" s="211"/>
      <c r="J351" s="212">
        <f>ROUND(I351*H351,2)</f>
        <v>0</v>
      </c>
      <c r="K351" s="208" t="s">
        <v>127</v>
      </c>
      <c r="L351" s="46"/>
      <c r="M351" s="213" t="s">
        <v>19</v>
      </c>
      <c r="N351" s="214" t="s">
        <v>41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128</v>
      </c>
      <c r="AT351" s="217" t="s">
        <v>123</v>
      </c>
      <c r="AU351" s="217" t="s">
        <v>77</v>
      </c>
      <c r="AY351" s="19" t="s">
        <v>120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119</v>
      </c>
      <c r="BK351" s="218">
        <f>ROUND(I351*H351,2)</f>
        <v>0</v>
      </c>
      <c r="BL351" s="19" t="s">
        <v>128</v>
      </c>
      <c r="BM351" s="217" t="s">
        <v>473</v>
      </c>
    </row>
    <row r="352" s="2" customFormat="1">
      <c r="A352" s="40"/>
      <c r="B352" s="41"/>
      <c r="C352" s="42"/>
      <c r="D352" s="219" t="s">
        <v>130</v>
      </c>
      <c r="E352" s="42"/>
      <c r="F352" s="220" t="s">
        <v>474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130</v>
      </c>
      <c r="AU352" s="19" t="s">
        <v>77</v>
      </c>
    </row>
    <row r="353" s="13" customFormat="1">
      <c r="A353" s="13"/>
      <c r="B353" s="224"/>
      <c r="C353" s="225"/>
      <c r="D353" s="219" t="s">
        <v>132</v>
      </c>
      <c r="E353" s="226" t="s">
        <v>19</v>
      </c>
      <c r="F353" s="227" t="s">
        <v>475</v>
      </c>
      <c r="G353" s="225"/>
      <c r="H353" s="228">
        <v>16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132</v>
      </c>
      <c r="AU353" s="234" t="s">
        <v>77</v>
      </c>
      <c r="AV353" s="13" t="s">
        <v>119</v>
      </c>
      <c r="AW353" s="13" t="s">
        <v>31</v>
      </c>
      <c r="AX353" s="13" t="s">
        <v>69</v>
      </c>
      <c r="AY353" s="234" t="s">
        <v>120</v>
      </c>
    </row>
    <row r="354" s="14" customFormat="1">
      <c r="A354" s="14"/>
      <c r="B354" s="235"/>
      <c r="C354" s="236"/>
      <c r="D354" s="219" t="s">
        <v>132</v>
      </c>
      <c r="E354" s="237" t="s">
        <v>19</v>
      </c>
      <c r="F354" s="238" t="s">
        <v>134</v>
      </c>
      <c r="G354" s="236"/>
      <c r="H354" s="239">
        <v>16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132</v>
      </c>
      <c r="AU354" s="245" t="s">
        <v>77</v>
      </c>
      <c r="AV354" s="14" t="s">
        <v>135</v>
      </c>
      <c r="AW354" s="14" t="s">
        <v>4</v>
      </c>
      <c r="AX354" s="14" t="s">
        <v>77</v>
      </c>
      <c r="AY354" s="245" t="s">
        <v>120</v>
      </c>
    </row>
    <row r="355" s="2" customFormat="1" ht="21.75" customHeight="1">
      <c r="A355" s="40"/>
      <c r="B355" s="41"/>
      <c r="C355" s="246" t="s">
        <v>476</v>
      </c>
      <c r="D355" s="246" t="s">
        <v>150</v>
      </c>
      <c r="E355" s="247" t="s">
        <v>477</v>
      </c>
      <c r="F355" s="248" t="s">
        <v>478</v>
      </c>
      <c r="G355" s="249" t="s">
        <v>138</v>
      </c>
      <c r="H355" s="250">
        <v>16</v>
      </c>
      <c r="I355" s="251"/>
      <c r="J355" s="252">
        <f>ROUND(I355*H355,2)</f>
        <v>0</v>
      </c>
      <c r="K355" s="248" t="s">
        <v>127</v>
      </c>
      <c r="L355" s="253"/>
      <c r="M355" s="254" t="s">
        <v>19</v>
      </c>
      <c r="N355" s="255" t="s">
        <v>41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128</v>
      </c>
      <c r="AT355" s="217" t="s">
        <v>150</v>
      </c>
      <c r="AU355" s="217" t="s">
        <v>77</v>
      </c>
      <c r="AY355" s="19" t="s">
        <v>120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119</v>
      </c>
      <c r="BK355" s="218">
        <f>ROUND(I355*H355,2)</f>
        <v>0</v>
      </c>
      <c r="BL355" s="19" t="s">
        <v>128</v>
      </c>
      <c r="BM355" s="217" t="s">
        <v>479</v>
      </c>
    </row>
    <row r="356" s="2" customFormat="1">
      <c r="A356" s="40"/>
      <c r="B356" s="41"/>
      <c r="C356" s="42"/>
      <c r="D356" s="219" t="s">
        <v>130</v>
      </c>
      <c r="E356" s="42"/>
      <c r="F356" s="220" t="s">
        <v>478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130</v>
      </c>
      <c r="AU356" s="19" t="s">
        <v>77</v>
      </c>
    </row>
    <row r="357" s="13" customFormat="1">
      <c r="A357" s="13"/>
      <c r="B357" s="224"/>
      <c r="C357" s="225"/>
      <c r="D357" s="219" t="s">
        <v>132</v>
      </c>
      <c r="E357" s="226" t="s">
        <v>19</v>
      </c>
      <c r="F357" s="227" t="s">
        <v>475</v>
      </c>
      <c r="G357" s="225"/>
      <c r="H357" s="228">
        <v>16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132</v>
      </c>
      <c r="AU357" s="234" t="s">
        <v>77</v>
      </c>
      <c r="AV357" s="13" t="s">
        <v>119</v>
      </c>
      <c r="AW357" s="13" t="s">
        <v>31</v>
      </c>
      <c r="AX357" s="13" t="s">
        <v>69</v>
      </c>
      <c r="AY357" s="234" t="s">
        <v>120</v>
      </c>
    </row>
    <row r="358" s="14" customFormat="1">
      <c r="A358" s="14"/>
      <c r="B358" s="235"/>
      <c r="C358" s="236"/>
      <c r="D358" s="219" t="s">
        <v>132</v>
      </c>
      <c r="E358" s="237" t="s">
        <v>19</v>
      </c>
      <c r="F358" s="238" t="s">
        <v>134</v>
      </c>
      <c r="G358" s="236"/>
      <c r="H358" s="239">
        <v>16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132</v>
      </c>
      <c r="AU358" s="245" t="s">
        <v>77</v>
      </c>
      <c r="AV358" s="14" t="s">
        <v>135</v>
      </c>
      <c r="AW358" s="14" t="s">
        <v>4</v>
      </c>
      <c r="AX358" s="14" t="s">
        <v>77</v>
      </c>
      <c r="AY358" s="245" t="s">
        <v>120</v>
      </c>
    </row>
    <row r="359" s="2" customFormat="1" ht="16.5" customHeight="1">
      <c r="A359" s="40"/>
      <c r="B359" s="41"/>
      <c r="C359" s="206" t="s">
        <v>480</v>
      </c>
      <c r="D359" s="206" t="s">
        <v>123</v>
      </c>
      <c r="E359" s="207" t="s">
        <v>481</v>
      </c>
      <c r="F359" s="208" t="s">
        <v>482</v>
      </c>
      <c r="G359" s="209" t="s">
        <v>138</v>
      </c>
      <c r="H359" s="210">
        <v>24</v>
      </c>
      <c r="I359" s="211"/>
      <c r="J359" s="212">
        <f>ROUND(I359*H359,2)</f>
        <v>0</v>
      </c>
      <c r="K359" s="208" t="s">
        <v>127</v>
      </c>
      <c r="L359" s="46"/>
      <c r="M359" s="213" t="s">
        <v>19</v>
      </c>
      <c r="N359" s="214" t="s">
        <v>41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128</v>
      </c>
      <c r="AT359" s="217" t="s">
        <v>123</v>
      </c>
      <c r="AU359" s="217" t="s">
        <v>77</v>
      </c>
      <c r="AY359" s="19" t="s">
        <v>120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119</v>
      </c>
      <c r="BK359" s="218">
        <f>ROUND(I359*H359,2)</f>
        <v>0</v>
      </c>
      <c r="BL359" s="19" t="s">
        <v>128</v>
      </c>
      <c r="BM359" s="217" t="s">
        <v>483</v>
      </c>
    </row>
    <row r="360" s="2" customFormat="1">
      <c r="A360" s="40"/>
      <c r="B360" s="41"/>
      <c r="C360" s="42"/>
      <c r="D360" s="219" t="s">
        <v>130</v>
      </c>
      <c r="E360" s="42"/>
      <c r="F360" s="220" t="s">
        <v>484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130</v>
      </c>
      <c r="AU360" s="19" t="s">
        <v>77</v>
      </c>
    </row>
    <row r="361" s="13" customFormat="1">
      <c r="A361" s="13"/>
      <c r="B361" s="224"/>
      <c r="C361" s="225"/>
      <c r="D361" s="219" t="s">
        <v>132</v>
      </c>
      <c r="E361" s="226" t="s">
        <v>19</v>
      </c>
      <c r="F361" s="227" t="s">
        <v>485</v>
      </c>
      <c r="G361" s="225"/>
      <c r="H361" s="228">
        <v>24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132</v>
      </c>
      <c r="AU361" s="234" t="s">
        <v>77</v>
      </c>
      <c r="AV361" s="13" t="s">
        <v>119</v>
      </c>
      <c r="AW361" s="13" t="s">
        <v>31</v>
      </c>
      <c r="AX361" s="13" t="s">
        <v>69</v>
      </c>
      <c r="AY361" s="234" t="s">
        <v>120</v>
      </c>
    </row>
    <row r="362" s="14" customFormat="1">
      <c r="A362" s="14"/>
      <c r="B362" s="235"/>
      <c r="C362" s="236"/>
      <c r="D362" s="219" t="s">
        <v>132</v>
      </c>
      <c r="E362" s="237" t="s">
        <v>19</v>
      </c>
      <c r="F362" s="238" t="s">
        <v>134</v>
      </c>
      <c r="G362" s="236"/>
      <c r="H362" s="239">
        <v>24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132</v>
      </c>
      <c r="AU362" s="245" t="s">
        <v>77</v>
      </c>
      <c r="AV362" s="14" t="s">
        <v>135</v>
      </c>
      <c r="AW362" s="14" t="s">
        <v>4</v>
      </c>
      <c r="AX362" s="14" t="s">
        <v>77</v>
      </c>
      <c r="AY362" s="245" t="s">
        <v>120</v>
      </c>
    </row>
    <row r="363" s="2" customFormat="1" ht="21.75" customHeight="1">
      <c r="A363" s="40"/>
      <c r="B363" s="41"/>
      <c r="C363" s="246" t="s">
        <v>486</v>
      </c>
      <c r="D363" s="246" t="s">
        <v>150</v>
      </c>
      <c r="E363" s="247" t="s">
        <v>487</v>
      </c>
      <c r="F363" s="248" t="s">
        <v>488</v>
      </c>
      <c r="G363" s="249" t="s">
        <v>138</v>
      </c>
      <c r="H363" s="250">
        <v>24</v>
      </c>
      <c r="I363" s="251"/>
      <c r="J363" s="252">
        <f>ROUND(I363*H363,2)</f>
        <v>0</v>
      </c>
      <c r="K363" s="248" t="s">
        <v>127</v>
      </c>
      <c r="L363" s="253"/>
      <c r="M363" s="254" t="s">
        <v>19</v>
      </c>
      <c r="N363" s="255" t="s">
        <v>41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128</v>
      </c>
      <c r="AT363" s="217" t="s">
        <v>150</v>
      </c>
      <c r="AU363" s="217" t="s">
        <v>77</v>
      </c>
      <c r="AY363" s="19" t="s">
        <v>120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119</v>
      </c>
      <c r="BK363" s="218">
        <f>ROUND(I363*H363,2)</f>
        <v>0</v>
      </c>
      <c r="BL363" s="19" t="s">
        <v>128</v>
      </c>
      <c r="BM363" s="217" t="s">
        <v>489</v>
      </c>
    </row>
    <row r="364" s="2" customFormat="1">
      <c r="A364" s="40"/>
      <c r="B364" s="41"/>
      <c r="C364" s="42"/>
      <c r="D364" s="219" t="s">
        <v>130</v>
      </c>
      <c r="E364" s="42"/>
      <c r="F364" s="220" t="s">
        <v>488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130</v>
      </c>
      <c r="AU364" s="19" t="s">
        <v>77</v>
      </c>
    </row>
    <row r="365" s="13" customFormat="1">
      <c r="A365" s="13"/>
      <c r="B365" s="224"/>
      <c r="C365" s="225"/>
      <c r="D365" s="219" t="s">
        <v>132</v>
      </c>
      <c r="E365" s="226" t="s">
        <v>19</v>
      </c>
      <c r="F365" s="227" t="s">
        <v>485</v>
      </c>
      <c r="G365" s="225"/>
      <c r="H365" s="228">
        <v>24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132</v>
      </c>
      <c r="AU365" s="234" t="s">
        <v>77</v>
      </c>
      <c r="AV365" s="13" t="s">
        <v>119</v>
      </c>
      <c r="AW365" s="13" t="s">
        <v>31</v>
      </c>
      <c r="AX365" s="13" t="s">
        <v>69</v>
      </c>
      <c r="AY365" s="234" t="s">
        <v>120</v>
      </c>
    </row>
    <row r="366" s="14" customFormat="1">
      <c r="A366" s="14"/>
      <c r="B366" s="235"/>
      <c r="C366" s="236"/>
      <c r="D366" s="219" t="s">
        <v>132</v>
      </c>
      <c r="E366" s="237" t="s">
        <v>19</v>
      </c>
      <c r="F366" s="238" t="s">
        <v>134</v>
      </c>
      <c r="G366" s="236"/>
      <c r="H366" s="239">
        <v>24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132</v>
      </c>
      <c r="AU366" s="245" t="s">
        <v>77</v>
      </c>
      <c r="AV366" s="14" t="s">
        <v>135</v>
      </c>
      <c r="AW366" s="14" t="s">
        <v>4</v>
      </c>
      <c r="AX366" s="14" t="s">
        <v>77</v>
      </c>
      <c r="AY366" s="245" t="s">
        <v>120</v>
      </c>
    </row>
    <row r="367" s="2" customFormat="1" ht="16.5" customHeight="1">
      <c r="A367" s="40"/>
      <c r="B367" s="41"/>
      <c r="C367" s="206" t="s">
        <v>490</v>
      </c>
      <c r="D367" s="206" t="s">
        <v>123</v>
      </c>
      <c r="E367" s="207" t="s">
        <v>491</v>
      </c>
      <c r="F367" s="208" t="s">
        <v>492</v>
      </c>
      <c r="G367" s="209" t="s">
        <v>138</v>
      </c>
      <c r="H367" s="210">
        <v>25</v>
      </c>
      <c r="I367" s="211"/>
      <c r="J367" s="212">
        <f>ROUND(I367*H367,2)</f>
        <v>0</v>
      </c>
      <c r="K367" s="208" t="s">
        <v>127</v>
      </c>
      <c r="L367" s="46"/>
      <c r="M367" s="213" t="s">
        <v>19</v>
      </c>
      <c r="N367" s="214" t="s">
        <v>41</v>
      </c>
      <c r="O367" s="86"/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128</v>
      </c>
      <c r="AT367" s="217" t="s">
        <v>123</v>
      </c>
      <c r="AU367" s="217" t="s">
        <v>77</v>
      </c>
      <c r="AY367" s="19" t="s">
        <v>120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119</v>
      </c>
      <c r="BK367" s="218">
        <f>ROUND(I367*H367,2)</f>
        <v>0</v>
      </c>
      <c r="BL367" s="19" t="s">
        <v>128</v>
      </c>
      <c r="BM367" s="217" t="s">
        <v>493</v>
      </c>
    </row>
    <row r="368" s="2" customFormat="1">
      <c r="A368" s="40"/>
      <c r="B368" s="41"/>
      <c r="C368" s="42"/>
      <c r="D368" s="219" t="s">
        <v>130</v>
      </c>
      <c r="E368" s="42"/>
      <c r="F368" s="220" t="s">
        <v>494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130</v>
      </c>
      <c r="AU368" s="19" t="s">
        <v>77</v>
      </c>
    </row>
    <row r="369" s="13" customFormat="1">
      <c r="A369" s="13"/>
      <c r="B369" s="224"/>
      <c r="C369" s="225"/>
      <c r="D369" s="219" t="s">
        <v>132</v>
      </c>
      <c r="E369" s="226" t="s">
        <v>19</v>
      </c>
      <c r="F369" s="227" t="s">
        <v>495</v>
      </c>
      <c r="G369" s="225"/>
      <c r="H369" s="228">
        <v>25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132</v>
      </c>
      <c r="AU369" s="234" t="s">
        <v>77</v>
      </c>
      <c r="AV369" s="13" t="s">
        <v>119</v>
      </c>
      <c r="AW369" s="13" t="s">
        <v>31</v>
      </c>
      <c r="AX369" s="13" t="s">
        <v>69</v>
      </c>
      <c r="AY369" s="234" t="s">
        <v>120</v>
      </c>
    </row>
    <row r="370" s="14" customFormat="1">
      <c r="A370" s="14"/>
      <c r="B370" s="235"/>
      <c r="C370" s="236"/>
      <c r="D370" s="219" t="s">
        <v>132</v>
      </c>
      <c r="E370" s="237" t="s">
        <v>19</v>
      </c>
      <c r="F370" s="238" t="s">
        <v>134</v>
      </c>
      <c r="G370" s="236"/>
      <c r="H370" s="239">
        <v>25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132</v>
      </c>
      <c r="AU370" s="245" t="s">
        <v>77</v>
      </c>
      <c r="AV370" s="14" t="s">
        <v>135</v>
      </c>
      <c r="AW370" s="14" t="s">
        <v>4</v>
      </c>
      <c r="AX370" s="14" t="s">
        <v>77</v>
      </c>
      <c r="AY370" s="245" t="s">
        <v>120</v>
      </c>
    </row>
    <row r="371" s="2" customFormat="1" ht="16.5" customHeight="1">
      <c r="A371" s="40"/>
      <c r="B371" s="41"/>
      <c r="C371" s="246" t="s">
        <v>496</v>
      </c>
      <c r="D371" s="246" t="s">
        <v>150</v>
      </c>
      <c r="E371" s="247" t="s">
        <v>497</v>
      </c>
      <c r="F371" s="248" t="s">
        <v>498</v>
      </c>
      <c r="G371" s="249" t="s">
        <v>499</v>
      </c>
      <c r="H371" s="250">
        <v>1</v>
      </c>
      <c r="I371" s="251"/>
      <c r="J371" s="252">
        <f>ROUND(I371*H371,2)</f>
        <v>0</v>
      </c>
      <c r="K371" s="248" t="s">
        <v>127</v>
      </c>
      <c r="L371" s="253"/>
      <c r="M371" s="254" t="s">
        <v>19</v>
      </c>
      <c r="N371" s="255" t="s">
        <v>41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128</v>
      </c>
      <c r="AT371" s="217" t="s">
        <v>150</v>
      </c>
      <c r="AU371" s="217" t="s">
        <v>77</v>
      </c>
      <c r="AY371" s="19" t="s">
        <v>120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119</v>
      </c>
      <c r="BK371" s="218">
        <f>ROUND(I371*H371,2)</f>
        <v>0</v>
      </c>
      <c r="BL371" s="19" t="s">
        <v>128</v>
      </c>
      <c r="BM371" s="217" t="s">
        <v>500</v>
      </c>
    </row>
    <row r="372" s="2" customFormat="1">
      <c r="A372" s="40"/>
      <c r="B372" s="41"/>
      <c r="C372" s="42"/>
      <c r="D372" s="219" t="s">
        <v>130</v>
      </c>
      <c r="E372" s="42"/>
      <c r="F372" s="220" t="s">
        <v>498</v>
      </c>
      <c r="G372" s="42"/>
      <c r="H372" s="42"/>
      <c r="I372" s="221"/>
      <c r="J372" s="42"/>
      <c r="K372" s="42"/>
      <c r="L372" s="46"/>
      <c r="M372" s="258"/>
      <c r="N372" s="259"/>
      <c r="O372" s="260"/>
      <c r="P372" s="260"/>
      <c r="Q372" s="260"/>
      <c r="R372" s="260"/>
      <c r="S372" s="260"/>
      <c r="T372" s="261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130</v>
      </c>
      <c r="AU372" s="19" t="s">
        <v>77</v>
      </c>
    </row>
    <row r="373" s="2" customFormat="1" ht="6.96" customHeight="1">
      <c r="A373" s="40"/>
      <c r="B373" s="61"/>
      <c r="C373" s="62"/>
      <c r="D373" s="62"/>
      <c r="E373" s="62"/>
      <c r="F373" s="62"/>
      <c r="G373" s="62"/>
      <c r="H373" s="62"/>
      <c r="I373" s="62"/>
      <c r="J373" s="62"/>
      <c r="K373" s="62"/>
      <c r="L373" s="46"/>
      <c r="M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</row>
  </sheetData>
  <sheetProtection sheet="1" autoFilter="0" formatColumns="0" formatRows="0" objects="1" scenarios="1" spinCount="100000" saltValue="OKU5wvGRxQ7jrcyl2MJ3B9rub2pLrASmiUa5ItwUnDum8hE/QVrarR+lkCrYwVGBNR7RBYymxfBupUDKMJoF3g==" hashValue="XxrCCGH5Ulj6fjRd3w8OVJ0lqOxrITEgfoh2dK2SFdSOXyBbcVVfTp8T3zJlVKDjUBKq9jfMQ0qvctoICtX7cQ==" algorithmName="SHA-512" password="CC35"/>
  <autoFilter ref="C82:K37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110" r:id="rId1" display="https://podminky.urs.cz/item/CS_URS_2024_02/741372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501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ROUND((SUM(BE86:BE219)),  2)</f>
        <v>0</v>
      </c>
      <c r="G33" s="40"/>
      <c r="H33" s="40"/>
      <c r="I33" s="150">
        <v>0.20999999999999999</v>
      </c>
      <c r="J33" s="149">
        <f>ROUND(((SUM(BE86:BE219))*I33),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ROUND((SUM(BF86:BF219)),  2)</f>
        <v>0</v>
      </c>
      <c r="G34" s="40"/>
      <c r="H34" s="40"/>
      <c r="I34" s="150">
        <v>0.12</v>
      </c>
      <c r="J34" s="149">
        <f>ROUND(((SUM(BF86:BF219))*I34),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ROUND((SUM(BG86:BG219)),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ROUND((SUM(BH86:BH219)),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ROUND((SUM(BI86:BI219)),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SO021 - demontáže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502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503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504</v>
      </c>
      <c r="E62" s="176"/>
      <c r="F62" s="176"/>
      <c r="G62" s="176"/>
      <c r="H62" s="176"/>
      <c r="I62" s="176"/>
      <c r="J62" s="177">
        <f>J173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100</v>
      </c>
      <c r="E63" s="170"/>
      <c r="F63" s="170"/>
      <c r="G63" s="170"/>
      <c r="H63" s="170"/>
      <c r="I63" s="170"/>
      <c r="J63" s="171">
        <f>J187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505</v>
      </c>
      <c r="E64" s="176"/>
      <c r="F64" s="176"/>
      <c r="G64" s="176"/>
      <c r="H64" s="176"/>
      <c r="I64" s="176"/>
      <c r="J64" s="177">
        <f>J188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506</v>
      </c>
      <c r="E65" s="176"/>
      <c r="F65" s="176"/>
      <c r="G65" s="176"/>
      <c r="H65" s="176"/>
      <c r="I65" s="176"/>
      <c r="J65" s="177">
        <f>J199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507</v>
      </c>
      <c r="E66" s="176"/>
      <c r="F66" s="176"/>
      <c r="G66" s="176"/>
      <c r="H66" s="176"/>
      <c r="I66" s="176"/>
      <c r="J66" s="177">
        <f>J216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 xml:space="preserve">Oprava  bytu výpravní budovy Stařeč č. p. 143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SO021 - demontáže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28. 8. 2024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105</v>
      </c>
      <c r="D85" s="182" t="s">
        <v>54</v>
      </c>
      <c r="E85" s="182" t="s">
        <v>50</v>
      </c>
      <c r="F85" s="182" t="s">
        <v>51</v>
      </c>
      <c r="G85" s="182" t="s">
        <v>106</v>
      </c>
      <c r="H85" s="182" t="s">
        <v>107</v>
      </c>
      <c r="I85" s="182" t="s">
        <v>108</v>
      </c>
      <c r="J85" s="182" t="s">
        <v>98</v>
      </c>
      <c r="K85" s="183" t="s">
        <v>109</v>
      </c>
      <c r="L85" s="184"/>
      <c r="M85" s="94" t="s">
        <v>19</v>
      </c>
      <c r="N85" s="95" t="s">
        <v>39</v>
      </c>
      <c r="O85" s="95" t="s">
        <v>110</v>
      </c>
      <c r="P85" s="95" t="s">
        <v>111</v>
      </c>
      <c r="Q85" s="95" t="s">
        <v>112</v>
      </c>
      <c r="R85" s="95" t="s">
        <v>113</v>
      </c>
      <c r="S85" s="95" t="s">
        <v>114</v>
      </c>
      <c r="T85" s="96" t="s">
        <v>115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P87+P187</f>
        <v>0</v>
      </c>
      <c r="Q86" s="98"/>
      <c r="R86" s="187">
        <f>R87+R187</f>
        <v>0.0044954000000000001</v>
      </c>
      <c r="S86" s="98"/>
      <c r="T86" s="188">
        <f>T87+T187</f>
        <v>6.6155100000000004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99</v>
      </c>
      <c r="BK86" s="189">
        <f>BK87+BK187</f>
        <v>0</v>
      </c>
    </row>
    <row r="87" s="12" customFormat="1" ht="25.92" customHeight="1">
      <c r="A87" s="12"/>
      <c r="B87" s="190"/>
      <c r="C87" s="191"/>
      <c r="D87" s="192" t="s">
        <v>68</v>
      </c>
      <c r="E87" s="193" t="s">
        <v>508</v>
      </c>
      <c r="F87" s="193" t="s">
        <v>509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P88+P173</f>
        <v>0</v>
      </c>
      <c r="Q87" s="198"/>
      <c r="R87" s="199">
        <f>R88+R173</f>
        <v>0.0044954000000000001</v>
      </c>
      <c r="S87" s="198"/>
      <c r="T87" s="200">
        <f>T88+T173</f>
        <v>6.1131100000000007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69</v>
      </c>
      <c r="AY87" s="201" t="s">
        <v>120</v>
      </c>
      <c r="BK87" s="203">
        <f>BK88+BK173</f>
        <v>0</v>
      </c>
    </row>
    <row r="88" s="12" customFormat="1" ht="22.8" customHeight="1">
      <c r="A88" s="12"/>
      <c r="B88" s="190"/>
      <c r="C88" s="191"/>
      <c r="D88" s="192" t="s">
        <v>68</v>
      </c>
      <c r="E88" s="204" t="s">
        <v>184</v>
      </c>
      <c r="F88" s="204" t="s">
        <v>510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SUM(P89:P172)</f>
        <v>0</v>
      </c>
      <c r="Q88" s="198"/>
      <c r="R88" s="199">
        <f>SUM(R89:R172)</f>
        <v>0.0044954000000000001</v>
      </c>
      <c r="S88" s="198"/>
      <c r="T88" s="200">
        <f>SUM(T89:T172)</f>
        <v>6.1131100000000007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77</v>
      </c>
      <c r="AT88" s="202" t="s">
        <v>68</v>
      </c>
      <c r="AU88" s="202" t="s">
        <v>77</v>
      </c>
      <c r="AY88" s="201" t="s">
        <v>120</v>
      </c>
      <c r="BK88" s="203">
        <f>SUM(BK89:BK172)</f>
        <v>0</v>
      </c>
    </row>
    <row r="89" s="2" customFormat="1" ht="16.5" customHeight="1">
      <c r="A89" s="40"/>
      <c r="B89" s="41"/>
      <c r="C89" s="206" t="s">
        <v>77</v>
      </c>
      <c r="D89" s="206" t="s">
        <v>123</v>
      </c>
      <c r="E89" s="207" t="s">
        <v>511</v>
      </c>
      <c r="F89" s="208" t="s">
        <v>512</v>
      </c>
      <c r="G89" s="209" t="s">
        <v>513</v>
      </c>
      <c r="H89" s="210">
        <v>3.2570000000000001</v>
      </c>
      <c r="I89" s="211"/>
      <c r="J89" s="212">
        <f>ROUND(I89*H89,2)</f>
        <v>0</v>
      </c>
      <c r="K89" s="208" t="s">
        <v>168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135</v>
      </c>
      <c r="AT89" s="217" t="s">
        <v>123</v>
      </c>
      <c r="AU89" s="217" t="s">
        <v>119</v>
      </c>
      <c r="AY89" s="19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119</v>
      </c>
      <c r="BK89" s="218">
        <f>ROUND(I89*H89,2)</f>
        <v>0</v>
      </c>
      <c r="BL89" s="19" t="s">
        <v>135</v>
      </c>
      <c r="BM89" s="217" t="s">
        <v>514</v>
      </c>
    </row>
    <row r="90" s="2" customFormat="1">
      <c r="A90" s="40"/>
      <c r="B90" s="41"/>
      <c r="C90" s="42"/>
      <c r="D90" s="219" t="s">
        <v>130</v>
      </c>
      <c r="E90" s="42"/>
      <c r="F90" s="220" t="s">
        <v>515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119</v>
      </c>
    </row>
    <row r="91" s="2" customFormat="1">
      <c r="A91" s="40"/>
      <c r="B91" s="41"/>
      <c r="C91" s="42"/>
      <c r="D91" s="256" t="s">
        <v>171</v>
      </c>
      <c r="E91" s="42"/>
      <c r="F91" s="257" t="s">
        <v>516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171</v>
      </c>
      <c r="AU91" s="19" t="s">
        <v>119</v>
      </c>
    </row>
    <row r="92" s="13" customFormat="1">
      <c r="A92" s="13"/>
      <c r="B92" s="224"/>
      <c r="C92" s="225"/>
      <c r="D92" s="219" t="s">
        <v>132</v>
      </c>
      <c r="E92" s="226" t="s">
        <v>19</v>
      </c>
      <c r="F92" s="227" t="s">
        <v>517</v>
      </c>
      <c r="G92" s="225"/>
      <c r="H92" s="228">
        <v>3.2570000000000001</v>
      </c>
      <c r="I92" s="229"/>
      <c r="J92" s="225"/>
      <c r="K92" s="225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132</v>
      </c>
      <c r="AU92" s="234" t="s">
        <v>119</v>
      </c>
      <c r="AV92" s="13" t="s">
        <v>119</v>
      </c>
      <c r="AW92" s="13" t="s">
        <v>31</v>
      </c>
      <c r="AX92" s="13" t="s">
        <v>77</v>
      </c>
      <c r="AY92" s="234" t="s">
        <v>120</v>
      </c>
    </row>
    <row r="93" s="2" customFormat="1" ht="16.5" customHeight="1">
      <c r="A93" s="40"/>
      <c r="B93" s="41"/>
      <c r="C93" s="206" t="s">
        <v>119</v>
      </c>
      <c r="D93" s="206" t="s">
        <v>123</v>
      </c>
      <c r="E93" s="207" t="s">
        <v>518</v>
      </c>
      <c r="F93" s="208" t="s">
        <v>519</v>
      </c>
      <c r="G93" s="209" t="s">
        <v>520</v>
      </c>
      <c r="H93" s="210">
        <v>0.20999999999999999</v>
      </c>
      <c r="I93" s="211"/>
      <c r="J93" s="212">
        <f>ROUND(I93*H93,2)</f>
        <v>0</v>
      </c>
      <c r="K93" s="208" t="s">
        <v>168</v>
      </c>
      <c r="L93" s="46"/>
      <c r="M93" s="213" t="s">
        <v>19</v>
      </c>
      <c r="N93" s="214" t="s">
        <v>41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2.3999999999999999</v>
      </c>
      <c r="T93" s="216">
        <f>S93*H93</f>
        <v>0.504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154</v>
      </c>
      <c r="AT93" s="217" t="s">
        <v>123</v>
      </c>
      <c r="AU93" s="217" t="s">
        <v>119</v>
      </c>
      <c r="AY93" s="19" t="s">
        <v>120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119</v>
      </c>
      <c r="BK93" s="218">
        <f>ROUND(I93*H93,2)</f>
        <v>0</v>
      </c>
      <c r="BL93" s="19" t="s">
        <v>154</v>
      </c>
      <c r="BM93" s="217" t="s">
        <v>521</v>
      </c>
    </row>
    <row r="94" s="2" customFormat="1">
      <c r="A94" s="40"/>
      <c r="B94" s="41"/>
      <c r="C94" s="42"/>
      <c r="D94" s="219" t="s">
        <v>130</v>
      </c>
      <c r="E94" s="42"/>
      <c r="F94" s="220" t="s">
        <v>522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119</v>
      </c>
    </row>
    <row r="95" s="2" customFormat="1">
      <c r="A95" s="40"/>
      <c r="B95" s="41"/>
      <c r="C95" s="42"/>
      <c r="D95" s="256" t="s">
        <v>171</v>
      </c>
      <c r="E95" s="42"/>
      <c r="F95" s="257" t="s">
        <v>523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171</v>
      </c>
      <c r="AU95" s="19" t="s">
        <v>119</v>
      </c>
    </row>
    <row r="96" s="13" customFormat="1">
      <c r="A96" s="13"/>
      <c r="B96" s="224"/>
      <c r="C96" s="225"/>
      <c r="D96" s="219" t="s">
        <v>132</v>
      </c>
      <c r="E96" s="226" t="s">
        <v>19</v>
      </c>
      <c r="F96" s="227" t="s">
        <v>524</v>
      </c>
      <c r="G96" s="225"/>
      <c r="H96" s="228">
        <v>0.20999999999999999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132</v>
      </c>
      <c r="AU96" s="234" t="s">
        <v>119</v>
      </c>
      <c r="AV96" s="13" t="s">
        <v>119</v>
      </c>
      <c r="AW96" s="13" t="s">
        <v>31</v>
      </c>
      <c r="AX96" s="13" t="s">
        <v>77</v>
      </c>
      <c r="AY96" s="234" t="s">
        <v>120</v>
      </c>
    </row>
    <row r="97" s="2" customFormat="1" ht="16.5" customHeight="1">
      <c r="A97" s="40"/>
      <c r="B97" s="41"/>
      <c r="C97" s="206" t="s">
        <v>142</v>
      </c>
      <c r="D97" s="206" t="s">
        <v>123</v>
      </c>
      <c r="E97" s="207" t="s">
        <v>525</v>
      </c>
      <c r="F97" s="208" t="s">
        <v>526</v>
      </c>
      <c r="G97" s="209" t="s">
        <v>520</v>
      </c>
      <c r="H97" s="210">
        <v>0.78800000000000003</v>
      </c>
      <c r="I97" s="211"/>
      <c r="J97" s="212">
        <f>ROUND(I97*H97,2)</f>
        <v>0</v>
      </c>
      <c r="K97" s="208" t="s">
        <v>168</v>
      </c>
      <c r="L97" s="46"/>
      <c r="M97" s="213" t="s">
        <v>19</v>
      </c>
      <c r="N97" s="214" t="s">
        <v>41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1.3999999999999999</v>
      </c>
      <c r="T97" s="216">
        <f>S97*H97</f>
        <v>1.1032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135</v>
      </c>
      <c r="AT97" s="217" t="s">
        <v>123</v>
      </c>
      <c r="AU97" s="217" t="s">
        <v>119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119</v>
      </c>
      <c r="BK97" s="218">
        <f>ROUND(I97*H97,2)</f>
        <v>0</v>
      </c>
      <c r="BL97" s="19" t="s">
        <v>135</v>
      </c>
      <c r="BM97" s="217" t="s">
        <v>527</v>
      </c>
    </row>
    <row r="98" s="2" customFormat="1">
      <c r="A98" s="40"/>
      <c r="B98" s="41"/>
      <c r="C98" s="42"/>
      <c r="D98" s="219" t="s">
        <v>130</v>
      </c>
      <c r="E98" s="42"/>
      <c r="F98" s="220" t="s">
        <v>528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119</v>
      </c>
    </row>
    <row r="99" s="2" customFormat="1">
      <c r="A99" s="40"/>
      <c r="B99" s="41"/>
      <c r="C99" s="42"/>
      <c r="D99" s="256" t="s">
        <v>171</v>
      </c>
      <c r="E99" s="42"/>
      <c r="F99" s="257" t="s">
        <v>529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171</v>
      </c>
      <c r="AU99" s="19" t="s">
        <v>119</v>
      </c>
    </row>
    <row r="100" s="13" customFormat="1">
      <c r="A100" s="13"/>
      <c r="B100" s="224"/>
      <c r="C100" s="225"/>
      <c r="D100" s="219" t="s">
        <v>132</v>
      </c>
      <c r="E100" s="226" t="s">
        <v>19</v>
      </c>
      <c r="F100" s="227" t="s">
        <v>530</v>
      </c>
      <c r="G100" s="225"/>
      <c r="H100" s="228">
        <v>0.69799999999999995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132</v>
      </c>
      <c r="AU100" s="234" t="s">
        <v>119</v>
      </c>
      <c r="AV100" s="13" t="s">
        <v>119</v>
      </c>
      <c r="AW100" s="13" t="s">
        <v>31</v>
      </c>
      <c r="AX100" s="13" t="s">
        <v>69</v>
      </c>
      <c r="AY100" s="234" t="s">
        <v>120</v>
      </c>
    </row>
    <row r="101" s="13" customFormat="1">
      <c r="A101" s="13"/>
      <c r="B101" s="224"/>
      <c r="C101" s="225"/>
      <c r="D101" s="219" t="s">
        <v>132</v>
      </c>
      <c r="E101" s="226" t="s">
        <v>19</v>
      </c>
      <c r="F101" s="227" t="s">
        <v>531</v>
      </c>
      <c r="G101" s="225"/>
      <c r="H101" s="228">
        <v>0.089999999999999997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119</v>
      </c>
      <c r="AV101" s="13" t="s">
        <v>119</v>
      </c>
      <c r="AW101" s="13" t="s">
        <v>31</v>
      </c>
      <c r="AX101" s="13" t="s">
        <v>69</v>
      </c>
      <c r="AY101" s="234" t="s">
        <v>120</v>
      </c>
    </row>
    <row r="102" s="14" customFormat="1">
      <c r="A102" s="14"/>
      <c r="B102" s="235"/>
      <c r="C102" s="236"/>
      <c r="D102" s="219" t="s">
        <v>132</v>
      </c>
      <c r="E102" s="237" t="s">
        <v>19</v>
      </c>
      <c r="F102" s="238" t="s">
        <v>134</v>
      </c>
      <c r="G102" s="236"/>
      <c r="H102" s="239">
        <v>0.78799999999999992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132</v>
      </c>
      <c r="AU102" s="245" t="s">
        <v>119</v>
      </c>
      <c r="AV102" s="14" t="s">
        <v>135</v>
      </c>
      <c r="AW102" s="14" t="s">
        <v>31</v>
      </c>
      <c r="AX102" s="14" t="s">
        <v>77</v>
      </c>
      <c r="AY102" s="245" t="s">
        <v>120</v>
      </c>
    </row>
    <row r="103" s="2" customFormat="1" ht="16.5" customHeight="1">
      <c r="A103" s="40"/>
      <c r="B103" s="41"/>
      <c r="C103" s="206" t="s">
        <v>135</v>
      </c>
      <c r="D103" s="206" t="s">
        <v>123</v>
      </c>
      <c r="E103" s="207" t="s">
        <v>532</v>
      </c>
      <c r="F103" s="208" t="s">
        <v>533</v>
      </c>
      <c r="G103" s="209" t="s">
        <v>126</v>
      </c>
      <c r="H103" s="210">
        <v>3.516</v>
      </c>
      <c r="I103" s="211"/>
      <c r="J103" s="212">
        <f>ROUND(I103*H103,2)</f>
        <v>0</v>
      </c>
      <c r="K103" s="208" t="s">
        <v>168</v>
      </c>
      <c r="L103" s="46"/>
      <c r="M103" s="213" t="s">
        <v>19</v>
      </c>
      <c r="N103" s="214" t="s">
        <v>41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0.041000000000000002</v>
      </c>
      <c r="T103" s="216">
        <f>S103*H103</f>
        <v>0.14415600000000001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135</v>
      </c>
      <c r="AT103" s="217" t="s">
        <v>123</v>
      </c>
      <c r="AU103" s="217" t="s">
        <v>119</v>
      </c>
      <c r="AY103" s="19" t="s">
        <v>120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119</v>
      </c>
      <c r="BK103" s="218">
        <f>ROUND(I103*H103,2)</f>
        <v>0</v>
      </c>
      <c r="BL103" s="19" t="s">
        <v>135</v>
      </c>
      <c r="BM103" s="217" t="s">
        <v>534</v>
      </c>
    </row>
    <row r="104" s="2" customFormat="1">
      <c r="A104" s="40"/>
      <c r="B104" s="41"/>
      <c r="C104" s="42"/>
      <c r="D104" s="219" t="s">
        <v>130</v>
      </c>
      <c r="E104" s="42"/>
      <c r="F104" s="220" t="s">
        <v>535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130</v>
      </c>
      <c r="AU104" s="19" t="s">
        <v>119</v>
      </c>
    </row>
    <row r="105" s="2" customFormat="1">
      <c r="A105" s="40"/>
      <c r="B105" s="41"/>
      <c r="C105" s="42"/>
      <c r="D105" s="256" t="s">
        <v>171</v>
      </c>
      <c r="E105" s="42"/>
      <c r="F105" s="257" t="s">
        <v>536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171</v>
      </c>
      <c r="AU105" s="19" t="s">
        <v>119</v>
      </c>
    </row>
    <row r="106" s="13" customFormat="1">
      <c r="A106" s="13"/>
      <c r="B106" s="224"/>
      <c r="C106" s="225"/>
      <c r="D106" s="219" t="s">
        <v>132</v>
      </c>
      <c r="E106" s="226" t="s">
        <v>19</v>
      </c>
      <c r="F106" s="227" t="s">
        <v>537</v>
      </c>
      <c r="G106" s="225"/>
      <c r="H106" s="228">
        <v>1.7729999999999999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132</v>
      </c>
      <c r="AU106" s="234" t="s">
        <v>119</v>
      </c>
      <c r="AV106" s="13" t="s">
        <v>119</v>
      </c>
      <c r="AW106" s="13" t="s">
        <v>31</v>
      </c>
      <c r="AX106" s="13" t="s">
        <v>69</v>
      </c>
      <c r="AY106" s="234" t="s">
        <v>120</v>
      </c>
    </row>
    <row r="107" s="13" customFormat="1">
      <c r="A107" s="13"/>
      <c r="B107" s="224"/>
      <c r="C107" s="225"/>
      <c r="D107" s="219" t="s">
        <v>132</v>
      </c>
      <c r="E107" s="226" t="s">
        <v>19</v>
      </c>
      <c r="F107" s="227" t="s">
        <v>538</v>
      </c>
      <c r="G107" s="225"/>
      <c r="H107" s="228">
        <v>1.7430000000000001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132</v>
      </c>
      <c r="AU107" s="234" t="s">
        <v>119</v>
      </c>
      <c r="AV107" s="13" t="s">
        <v>119</v>
      </c>
      <c r="AW107" s="13" t="s">
        <v>31</v>
      </c>
      <c r="AX107" s="13" t="s">
        <v>69</v>
      </c>
      <c r="AY107" s="234" t="s">
        <v>120</v>
      </c>
    </row>
    <row r="108" s="14" customFormat="1">
      <c r="A108" s="14"/>
      <c r="B108" s="235"/>
      <c r="C108" s="236"/>
      <c r="D108" s="219" t="s">
        <v>132</v>
      </c>
      <c r="E108" s="237" t="s">
        <v>19</v>
      </c>
      <c r="F108" s="238" t="s">
        <v>134</v>
      </c>
      <c r="G108" s="236"/>
      <c r="H108" s="239">
        <v>3.516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132</v>
      </c>
      <c r="AU108" s="245" t="s">
        <v>119</v>
      </c>
      <c r="AV108" s="14" t="s">
        <v>135</v>
      </c>
      <c r="AW108" s="14" t="s">
        <v>31</v>
      </c>
      <c r="AX108" s="14" t="s">
        <v>77</v>
      </c>
      <c r="AY108" s="245" t="s">
        <v>120</v>
      </c>
    </row>
    <row r="109" s="2" customFormat="1" ht="16.5" customHeight="1">
      <c r="A109" s="40"/>
      <c r="B109" s="41"/>
      <c r="C109" s="206" t="s">
        <v>157</v>
      </c>
      <c r="D109" s="206" t="s">
        <v>123</v>
      </c>
      <c r="E109" s="207" t="s">
        <v>539</v>
      </c>
      <c r="F109" s="208" t="s">
        <v>540</v>
      </c>
      <c r="G109" s="209" t="s">
        <v>520</v>
      </c>
      <c r="H109" s="210">
        <v>1.2709999999999999</v>
      </c>
      <c r="I109" s="211"/>
      <c r="J109" s="212">
        <f>ROUND(I109*H109,2)</f>
        <v>0</v>
      </c>
      <c r="K109" s="208" t="s">
        <v>168</v>
      </c>
      <c r="L109" s="46"/>
      <c r="M109" s="213" t="s">
        <v>19</v>
      </c>
      <c r="N109" s="214" t="s">
        <v>41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1.8</v>
      </c>
      <c r="T109" s="216">
        <f>S109*H109</f>
        <v>2.2877999999999998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135</v>
      </c>
      <c r="AT109" s="217" t="s">
        <v>123</v>
      </c>
      <c r="AU109" s="217" t="s">
        <v>119</v>
      </c>
      <c r="AY109" s="19" t="s">
        <v>120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119</v>
      </c>
      <c r="BK109" s="218">
        <f>ROUND(I109*H109,2)</f>
        <v>0</v>
      </c>
      <c r="BL109" s="19" t="s">
        <v>135</v>
      </c>
      <c r="BM109" s="217" t="s">
        <v>541</v>
      </c>
    </row>
    <row r="110" s="2" customFormat="1">
      <c r="A110" s="40"/>
      <c r="B110" s="41"/>
      <c r="C110" s="42"/>
      <c r="D110" s="219" t="s">
        <v>130</v>
      </c>
      <c r="E110" s="42"/>
      <c r="F110" s="220" t="s">
        <v>542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130</v>
      </c>
      <c r="AU110" s="19" t="s">
        <v>119</v>
      </c>
    </row>
    <row r="111" s="2" customFormat="1">
      <c r="A111" s="40"/>
      <c r="B111" s="41"/>
      <c r="C111" s="42"/>
      <c r="D111" s="256" t="s">
        <v>171</v>
      </c>
      <c r="E111" s="42"/>
      <c r="F111" s="257" t="s">
        <v>543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119</v>
      </c>
    </row>
    <row r="112" s="13" customFormat="1">
      <c r="A112" s="13"/>
      <c r="B112" s="224"/>
      <c r="C112" s="225"/>
      <c r="D112" s="219" t="s">
        <v>132</v>
      </c>
      <c r="E112" s="226" t="s">
        <v>19</v>
      </c>
      <c r="F112" s="227" t="s">
        <v>544</v>
      </c>
      <c r="G112" s="225"/>
      <c r="H112" s="228">
        <v>0.95599999999999996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132</v>
      </c>
      <c r="AU112" s="234" t="s">
        <v>119</v>
      </c>
      <c r="AV112" s="13" t="s">
        <v>119</v>
      </c>
      <c r="AW112" s="13" t="s">
        <v>31</v>
      </c>
      <c r="AX112" s="13" t="s">
        <v>69</v>
      </c>
      <c r="AY112" s="234" t="s">
        <v>120</v>
      </c>
    </row>
    <row r="113" s="13" customFormat="1">
      <c r="A113" s="13"/>
      <c r="B113" s="224"/>
      <c r="C113" s="225"/>
      <c r="D113" s="219" t="s">
        <v>132</v>
      </c>
      <c r="E113" s="226" t="s">
        <v>19</v>
      </c>
      <c r="F113" s="227" t="s">
        <v>545</v>
      </c>
      <c r="G113" s="225"/>
      <c r="H113" s="228">
        <v>0.315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132</v>
      </c>
      <c r="AU113" s="234" t="s">
        <v>119</v>
      </c>
      <c r="AV113" s="13" t="s">
        <v>119</v>
      </c>
      <c r="AW113" s="13" t="s">
        <v>31</v>
      </c>
      <c r="AX113" s="13" t="s">
        <v>69</v>
      </c>
      <c r="AY113" s="234" t="s">
        <v>120</v>
      </c>
    </row>
    <row r="114" s="14" customFormat="1">
      <c r="A114" s="14"/>
      <c r="B114" s="235"/>
      <c r="C114" s="236"/>
      <c r="D114" s="219" t="s">
        <v>132</v>
      </c>
      <c r="E114" s="237" t="s">
        <v>19</v>
      </c>
      <c r="F114" s="238" t="s">
        <v>134</v>
      </c>
      <c r="G114" s="236"/>
      <c r="H114" s="239">
        <v>1.2709999999999999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132</v>
      </c>
      <c r="AU114" s="245" t="s">
        <v>119</v>
      </c>
      <c r="AV114" s="14" t="s">
        <v>135</v>
      </c>
      <c r="AW114" s="14" t="s">
        <v>31</v>
      </c>
      <c r="AX114" s="14" t="s">
        <v>77</v>
      </c>
      <c r="AY114" s="245" t="s">
        <v>120</v>
      </c>
    </row>
    <row r="115" s="2" customFormat="1" ht="16.5" customHeight="1">
      <c r="A115" s="40"/>
      <c r="B115" s="41"/>
      <c r="C115" s="206" t="s">
        <v>165</v>
      </c>
      <c r="D115" s="206" t="s">
        <v>123</v>
      </c>
      <c r="E115" s="207" t="s">
        <v>546</v>
      </c>
      <c r="F115" s="208" t="s">
        <v>547</v>
      </c>
      <c r="G115" s="209" t="s">
        <v>160</v>
      </c>
      <c r="H115" s="210">
        <v>150</v>
      </c>
      <c r="I115" s="211"/>
      <c r="J115" s="212">
        <f>ROUND(I115*H115,2)</f>
        <v>0</v>
      </c>
      <c r="K115" s="208" t="s">
        <v>168</v>
      </c>
      <c r="L115" s="46"/>
      <c r="M115" s="213" t="s">
        <v>19</v>
      </c>
      <c r="N115" s="214" t="s">
        <v>41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0.012999999999999999</v>
      </c>
      <c r="T115" s="216">
        <f>S115*H115</f>
        <v>1.95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135</v>
      </c>
      <c r="AT115" s="217" t="s">
        <v>123</v>
      </c>
      <c r="AU115" s="217" t="s">
        <v>119</v>
      </c>
      <c r="AY115" s="19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119</v>
      </c>
      <c r="BK115" s="218">
        <f>ROUND(I115*H115,2)</f>
        <v>0</v>
      </c>
      <c r="BL115" s="19" t="s">
        <v>135</v>
      </c>
      <c r="BM115" s="217" t="s">
        <v>548</v>
      </c>
    </row>
    <row r="116" s="2" customFormat="1">
      <c r="A116" s="40"/>
      <c r="B116" s="41"/>
      <c r="C116" s="42"/>
      <c r="D116" s="219" t="s">
        <v>130</v>
      </c>
      <c r="E116" s="42"/>
      <c r="F116" s="220" t="s">
        <v>549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119</v>
      </c>
    </row>
    <row r="117" s="2" customFormat="1">
      <c r="A117" s="40"/>
      <c r="B117" s="41"/>
      <c r="C117" s="42"/>
      <c r="D117" s="256" t="s">
        <v>171</v>
      </c>
      <c r="E117" s="42"/>
      <c r="F117" s="257" t="s">
        <v>550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119</v>
      </c>
    </row>
    <row r="118" s="15" customFormat="1">
      <c r="A118" s="15"/>
      <c r="B118" s="262"/>
      <c r="C118" s="263"/>
      <c r="D118" s="219" t="s">
        <v>132</v>
      </c>
      <c r="E118" s="264" t="s">
        <v>19</v>
      </c>
      <c r="F118" s="265" t="s">
        <v>551</v>
      </c>
      <c r="G118" s="263"/>
      <c r="H118" s="264" t="s">
        <v>19</v>
      </c>
      <c r="I118" s="266"/>
      <c r="J118" s="263"/>
      <c r="K118" s="263"/>
      <c r="L118" s="267"/>
      <c r="M118" s="268"/>
      <c r="N118" s="269"/>
      <c r="O118" s="269"/>
      <c r="P118" s="269"/>
      <c r="Q118" s="269"/>
      <c r="R118" s="269"/>
      <c r="S118" s="269"/>
      <c r="T118" s="27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1" t="s">
        <v>132</v>
      </c>
      <c r="AU118" s="271" t="s">
        <v>119</v>
      </c>
      <c r="AV118" s="15" t="s">
        <v>77</v>
      </c>
      <c r="AW118" s="15" t="s">
        <v>31</v>
      </c>
      <c r="AX118" s="15" t="s">
        <v>69</v>
      </c>
      <c r="AY118" s="271" t="s">
        <v>120</v>
      </c>
    </row>
    <row r="119" s="13" customFormat="1">
      <c r="A119" s="13"/>
      <c r="B119" s="224"/>
      <c r="C119" s="225"/>
      <c r="D119" s="219" t="s">
        <v>132</v>
      </c>
      <c r="E119" s="226" t="s">
        <v>19</v>
      </c>
      <c r="F119" s="227" t="s">
        <v>552</v>
      </c>
      <c r="G119" s="225"/>
      <c r="H119" s="228">
        <v>10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132</v>
      </c>
      <c r="AU119" s="234" t="s">
        <v>119</v>
      </c>
      <c r="AV119" s="13" t="s">
        <v>119</v>
      </c>
      <c r="AW119" s="13" t="s">
        <v>31</v>
      </c>
      <c r="AX119" s="13" t="s">
        <v>69</v>
      </c>
      <c r="AY119" s="234" t="s">
        <v>120</v>
      </c>
    </row>
    <row r="120" s="13" customFormat="1">
      <c r="A120" s="13"/>
      <c r="B120" s="224"/>
      <c r="C120" s="225"/>
      <c r="D120" s="219" t="s">
        <v>132</v>
      </c>
      <c r="E120" s="226" t="s">
        <v>19</v>
      </c>
      <c r="F120" s="227" t="s">
        <v>553</v>
      </c>
      <c r="G120" s="225"/>
      <c r="H120" s="228">
        <v>18.5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119</v>
      </c>
      <c r="AV120" s="13" t="s">
        <v>119</v>
      </c>
      <c r="AW120" s="13" t="s">
        <v>31</v>
      </c>
      <c r="AX120" s="13" t="s">
        <v>69</v>
      </c>
      <c r="AY120" s="234" t="s">
        <v>120</v>
      </c>
    </row>
    <row r="121" s="13" customFormat="1">
      <c r="A121" s="13"/>
      <c r="B121" s="224"/>
      <c r="C121" s="225"/>
      <c r="D121" s="219" t="s">
        <v>132</v>
      </c>
      <c r="E121" s="226" t="s">
        <v>19</v>
      </c>
      <c r="F121" s="227" t="s">
        <v>554</v>
      </c>
      <c r="G121" s="225"/>
      <c r="H121" s="228">
        <v>6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132</v>
      </c>
      <c r="AU121" s="234" t="s">
        <v>119</v>
      </c>
      <c r="AV121" s="13" t="s">
        <v>119</v>
      </c>
      <c r="AW121" s="13" t="s">
        <v>31</v>
      </c>
      <c r="AX121" s="13" t="s">
        <v>69</v>
      </c>
      <c r="AY121" s="234" t="s">
        <v>120</v>
      </c>
    </row>
    <row r="122" s="13" customFormat="1">
      <c r="A122" s="13"/>
      <c r="B122" s="224"/>
      <c r="C122" s="225"/>
      <c r="D122" s="219" t="s">
        <v>132</v>
      </c>
      <c r="E122" s="226" t="s">
        <v>19</v>
      </c>
      <c r="F122" s="227" t="s">
        <v>555</v>
      </c>
      <c r="G122" s="225"/>
      <c r="H122" s="228">
        <v>4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119</v>
      </c>
      <c r="AV122" s="13" t="s">
        <v>119</v>
      </c>
      <c r="AW122" s="13" t="s">
        <v>31</v>
      </c>
      <c r="AX122" s="13" t="s">
        <v>69</v>
      </c>
      <c r="AY122" s="234" t="s">
        <v>120</v>
      </c>
    </row>
    <row r="123" s="13" customFormat="1">
      <c r="A123" s="13"/>
      <c r="B123" s="224"/>
      <c r="C123" s="225"/>
      <c r="D123" s="219" t="s">
        <v>132</v>
      </c>
      <c r="E123" s="226" t="s">
        <v>19</v>
      </c>
      <c r="F123" s="227" t="s">
        <v>556</v>
      </c>
      <c r="G123" s="225"/>
      <c r="H123" s="228">
        <v>8.5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132</v>
      </c>
      <c r="AU123" s="234" t="s">
        <v>119</v>
      </c>
      <c r="AV123" s="13" t="s">
        <v>119</v>
      </c>
      <c r="AW123" s="13" t="s">
        <v>31</v>
      </c>
      <c r="AX123" s="13" t="s">
        <v>69</v>
      </c>
      <c r="AY123" s="234" t="s">
        <v>120</v>
      </c>
    </row>
    <row r="124" s="13" customFormat="1">
      <c r="A124" s="13"/>
      <c r="B124" s="224"/>
      <c r="C124" s="225"/>
      <c r="D124" s="219" t="s">
        <v>132</v>
      </c>
      <c r="E124" s="226" t="s">
        <v>19</v>
      </c>
      <c r="F124" s="227" t="s">
        <v>557</v>
      </c>
      <c r="G124" s="225"/>
      <c r="H124" s="228">
        <v>32.5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132</v>
      </c>
      <c r="AU124" s="234" t="s">
        <v>119</v>
      </c>
      <c r="AV124" s="13" t="s">
        <v>119</v>
      </c>
      <c r="AW124" s="13" t="s">
        <v>31</v>
      </c>
      <c r="AX124" s="13" t="s">
        <v>69</v>
      </c>
      <c r="AY124" s="234" t="s">
        <v>120</v>
      </c>
    </row>
    <row r="125" s="13" customFormat="1">
      <c r="A125" s="13"/>
      <c r="B125" s="224"/>
      <c r="C125" s="225"/>
      <c r="D125" s="219" t="s">
        <v>132</v>
      </c>
      <c r="E125" s="226" t="s">
        <v>19</v>
      </c>
      <c r="F125" s="227" t="s">
        <v>558</v>
      </c>
      <c r="G125" s="225"/>
      <c r="H125" s="228">
        <v>26.5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119</v>
      </c>
      <c r="AV125" s="13" t="s">
        <v>119</v>
      </c>
      <c r="AW125" s="13" t="s">
        <v>31</v>
      </c>
      <c r="AX125" s="13" t="s">
        <v>69</v>
      </c>
      <c r="AY125" s="234" t="s">
        <v>120</v>
      </c>
    </row>
    <row r="126" s="13" customFormat="1">
      <c r="A126" s="13"/>
      <c r="B126" s="224"/>
      <c r="C126" s="225"/>
      <c r="D126" s="219" t="s">
        <v>132</v>
      </c>
      <c r="E126" s="226" t="s">
        <v>19</v>
      </c>
      <c r="F126" s="227" t="s">
        <v>559</v>
      </c>
      <c r="G126" s="225"/>
      <c r="H126" s="228">
        <v>25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132</v>
      </c>
      <c r="AU126" s="234" t="s">
        <v>119</v>
      </c>
      <c r="AV126" s="13" t="s">
        <v>119</v>
      </c>
      <c r="AW126" s="13" t="s">
        <v>31</v>
      </c>
      <c r="AX126" s="13" t="s">
        <v>69</v>
      </c>
      <c r="AY126" s="234" t="s">
        <v>120</v>
      </c>
    </row>
    <row r="127" s="13" customFormat="1">
      <c r="A127" s="13"/>
      <c r="B127" s="224"/>
      <c r="C127" s="225"/>
      <c r="D127" s="219" t="s">
        <v>132</v>
      </c>
      <c r="E127" s="226" t="s">
        <v>19</v>
      </c>
      <c r="F127" s="227" t="s">
        <v>560</v>
      </c>
      <c r="G127" s="225"/>
      <c r="H127" s="228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132</v>
      </c>
      <c r="AU127" s="234" t="s">
        <v>119</v>
      </c>
      <c r="AV127" s="13" t="s">
        <v>119</v>
      </c>
      <c r="AW127" s="13" t="s">
        <v>31</v>
      </c>
      <c r="AX127" s="13" t="s">
        <v>69</v>
      </c>
      <c r="AY127" s="234" t="s">
        <v>120</v>
      </c>
    </row>
    <row r="128" s="14" customFormat="1">
      <c r="A128" s="14"/>
      <c r="B128" s="235"/>
      <c r="C128" s="236"/>
      <c r="D128" s="219" t="s">
        <v>132</v>
      </c>
      <c r="E128" s="237" t="s">
        <v>19</v>
      </c>
      <c r="F128" s="238" t="s">
        <v>134</v>
      </c>
      <c r="G128" s="236"/>
      <c r="H128" s="239">
        <v>150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132</v>
      </c>
      <c r="AU128" s="245" t="s">
        <v>119</v>
      </c>
      <c r="AV128" s="14" t="s">
        <v>135</v>
      </c>
      <c r="AW128" s="14" t="s">
        <v>4</v>
      </c>
      <c r="AX128" s="14" t="s">
        <v>77</v>
      </c>
      <c r="AY128" s="245" t="s">
        <v>120</v>
      </c>
    </row>
    <row r="129" s="2" customFormat="1" ht="16.5" customHeight="1">
      <c r="A129" s="40"/>
      <c r="B129" s="41"/>
      <c r="C129" s="206" t="s">
        <v>174</v>
      </c>
      <c r="D129" s="206" t="s">
        <v>123</v>
      </c>
      <c r="E129" s="207" t="s">
        <v>561</v>
      </c>
      <c r="F129" s="208" t="s">
        <v>562</v>
      </c>
      <c r="G129" s="209" t="s">
        <v>160</v>
      </c>
      <c r="H129" s="210">
        <v>12.119999999999999</v>
      </c>
      <c r="I129" s="211"/>
      <c r="J129" s="212">
        <f>ROUND(I129*H129,2)</f>
        <v>0</v>
      </c>
      <c r="K129" s="208" t="s">
        <v>168</v>
      </c>
      <c r="L129" s="46"/>
      <c r="M129" s="213" t="s">
        <v>19</v>
      </c>
      <c r="N129" s="214" t="s">
        <v>41</v>
      </c>
      <c r="O129" s="86"/>
      <c r="P129" s="215">
        <f>O129*H129</f>
        <v>0</v>
      </c>
      <c r="Q129" s="215">
        <v>2.0000000000000002E-05</v>
      </c>
      <c r="R129" s="215">
        <f>Q129*H129</f>
        <v>0.00024240000000000001</v>
      </c>
      <c r="S129" s="215">
        <v>0.001</v>
      </c>
      <c r="T129" s="216">
        <f>S129*H129</f>
        <v>0.012119999999999999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135</v>
      </c>
      <c r="AT129" s="217" t="s">
        <v>123</v>
      </c>
      <c r="AU129" s="217" t="s">
        <v>119</v>
      </c>
      <c r="AY129" s="19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119</v>
      </c>
      <c r="BK129" s="218">
        <f>ROUND(I129*H129,2)</f>
        <v>0</v>
      </c>
      <c r="BL129" s="19" t="s">
        <v>135</v>
      </c>
      <c r="BM129" s="217" t="s">
        <v>563</v>
      </c>
    </row>
    <row r="130" s="2" customFormat="1">
      <c r="A130" s="40"/>
      <c r="B130" s="41"/>
      <c r="C130" s="42"/>
      <c r="D130" s="219" t="s">
        <v>130</v>
      </c>
      <c r="E130" s="42"/>
      <c r="F130" s="220" t="s">
        <v>564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119</v>
      </c>
    </row>
    <row r="131" s="2" customFormat="1">
      <c r="A131" s="40"/>
      <c r="B131" s="41"/>
      <c r="C131" s="42"/>
      <c r="D131" s="256" t="s">
        <v>171</v>
      </c>
      <c r="E131" s="42"/>
      <c r="F131" s="257" t="s">
        <v>565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171</v>
      </c>
      <c r="AU131" s="19" t="s">
        <v>119</v>
      </c>
    </row>
    <row r="132" s="15" customFormat="1">
      <c r="A132" s="15"/>
      <c r="B132" s="262"/>
      <c r="C132" s="263"/>
      <c r="D132" s="219" t="s">
        <v>132</v>
      </c>
      <c r="E132" s="264" t="s">
        <v>19</v>
      </c>
      <c r="F132" s="265" t="s">
        <v>551</v>
      </c>
      <c r="G132" s="263"/>
      <c r="H132" s="264" t="s">
        <v>19</v>
      </c>
      <c r="I132" s="266"/>
      <c r="J132" s="263"/>
      <c r="K132" s="263"/>
      <c r="L132" s="267"/>
      <c r="M132" s="268"/>
      <c r="N132" s="269"/>
      <c r="O132" s="269"/>
      <c r="P132" s="269"/>
      <c r="Q132" s="269"/>
      <c r="R132" s="269"/>
      <c r="S132" s="269"/>
      <c r="T132" s="270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1" t="s">
        <v>132</v>
      </c>
      <c r="AU132" s="271" t="s">
        <v>119</v>
      </c>
      <c r="AV132" s="15" t="s">
        <v>77</v>
      </c>
      <c r="AW132" s="15" t="s">
        <v>31</v>
      </c>
      <c r="AX132" s="15" t="s">
        <v>69</v>
      </c>
      <c r="AY132" s="271" t="s">
        <v>120</v>
      </c>
    </row>
    <row r="133" s="13" customFormat="1">
      <c r="A133" s="13"/>
      <c r="B133" s="224"/>
      <c r="C133" s="225"/>
      <c r="D133" s="219" t="s">
        <v>132</v>
      </c>
      <c r="E133" s="226" t="s">
        <v>19</v>
      </c>
      <c r="F133" s="227" t="s">
        <v>566</v>
      </c>
      <c r="G133" s="225"/>
      <c r="H133" s="228">
        <v>0.34999999999999998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132</v>
      </c>
      <c r="AU133" s="234" t="s">
        <v>119</v>
      </c>
      <c r="AV133" s="13" t="s">
        <v>119</v>
      </c>
      <c r="AW133" s="13" t="s">
        <v>31</v>
      </c>
      <c r="AX133" s="13" t="s">
        <v>69</v>
      </c>
      <c r="AY133" s="234" t="s">
        <v>120</v>
      </c>
    </row>
    <row r="134" s="13" customFormat="1">
      <c r="A134" s="13"/>
      <c r="B134" s="224"/>
      <c r="C134" s="225"/>
      <c r="D134" s="219" t="s">
        <v>132</v>
      </c>
      <c r="E134" s="226" t="s">
        <v>19</v>
      </c>
      <c r="F134" s="227" t="s">
        <v>567</v>
      </c>
      <c r="G134" s="225"/>
      <c r="H134" s="228">
        <v>0.40000000000000002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132</v>
      </c>
      <c r="AU134" s="234" t="s">
        <v>119</v>
      </c>
      <c r="AV134" s="13" t="s">
        <v>119</v>
      </c>
      <c r="AW134" s="13" t="s">
        <v>31</v>
      </c>
      <c r="AX134" s="13" t="s">
        <v>69</v>
      </c>
      <c r="AY134" s="234" t="s">
        <v>120</v>
      </c>
    </row>
    <row r="135" s="13" customFormat="1">
      <c r="A135" s="13"/>
      <c r="B135" s="224"/>
      <c r="C135" s="225"/>
      <c r="D135" s="219" t="s">
        <v>132</v>
      </c>
      <c r="E135" s="226" t="s">
        <v>19</v>
      </c>
      <c r="F135" s="227" t="s">
        <v>568</v>
      </c>
      <c r="G135" s="225"/>
      <c r="H135" s="228">
        <v>0.20000000000000001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132</v>
      </c>
      <c r="AU135" s="234" t="s">
        <v>119</v>
      </c>
      <c r="AV135" s="13" t="s">
        <v>119</v>
      </c>
      <c r="AW135" s="13" t="s">
        <v>31</v>
      </c>
      <c r="AX135" s="13" t="s">
        <v>69</v>
      </c>
      <c r="AY135" s="234" t="s">
        <v>120</v>
      </c>
    </row>
    <row r="136" s="13" customFormat="1">
      <c r="A136" s="13"/>
      <c r="B136" s="224"/>
      <c r="C136" s="225"/>
      <c r="D136" s="219" t="s">
        <v>132</v>
      </c>
      <c r="E136" s="226" t="s">
        <v>19</v>
      </c>
      <c r="F136" s="227" t="s">
        <v>569</v>
      </c>
      <c r="G136" s="225"/>
      <c r="H136" s="228">
        <v>3.1499999999999999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132</v>
      </c>
      <c r="AU136" s="234" t="s">
        <v>119</v>
      </c>
      <c r="AV136" s="13" t="s">
        <v>119</v>
      </c>
      <c r="AW136" s="13" t="s">
        <v>31</v>
      </c>
      <c r="AX136" s="13" t="s">
        <v>69</v>
      </c>
      <c r="AY136" s="234" t="s">
        <v>120</v>
      </c>
    </row>
    <row r="137" s="13" customFormat="1">
      <c r="A137" s="13"/>
      <c r="B137" s="224"/>
      <c r="C137" s="225"/>
      <c r="D137" s="219" t="s">
        <v>132</v>
      </c>
      <c r="E137" s="226" t="s">
        <v>19</v>
      </c>
      <c r="F137" s="227" t="s">
        <v>570</v>
      </c>
      <c r="G137" s="225"/>
      <c r="H137" s="228">
        <v>0.45000000000000001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132</v>
      </c>
      <c r="AU137" s="234" t="s">
        <v>119</v>
      </c>
      <c r="AV137" s="13" t="s">
        <v>119</v>
      </c>
      <c r="AW137" s="13" t="s">
        <v>31</v>
      </c>
      <c r="AX137" s="13" t="s">
        <v>69</v>
      </c>
      <c r="AY137" s="234" t="s">
        <v>120</v>
      </c>
    </row>
    <row r="138" s="13" customFormat="1">
      <c r="A138" s="13"/>
      <c r="B138" s="224"/>
      <c r="C138" s="225"/>
      <c r="D138" s="219" t="s">
        <v>132</v>
      </c>
      <c r="E138" s="226" t="s">
        <v>19</v>
      </c>
      <c r="F138" s="227" t="s">
        <v>571</v>
      </c>
      <c r="G138" s="225"/>
      <c r="H138" s="228">
        <v>3.8500000000000001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132</v>
      </c>
      <c r="AU138" s="234" t="s">
        <v>119</v>
      </c>
      <c r="AV138" s="13" t="s">
        <v>119</v>
      </c>
      <c r="AW138" s="13" t="s">
        <v>31</v>
      </c>
      <c r="AX138" s="13" t="s">
        <v>69</v>
      </c>
      <c r="AY138" s="234" t="s">
        <v>120</v>
      </c>
    </row>
    <row r="139" s="13" customFormat="1">
      <c r="A139" s="13"/>
      <c r="B139" s="224"/>
      <c r="C139" s="225"/>
      <c r="D139" s="219" t="s">
        <v>132</v>
      </c>
      <c r="E139" s="226" t="s">
        <v>19</v>
      </c>
      <c r="F139" s="227" t="s">
        <v>572</v>
      </c>
      <c r="G139" s="225"/>
      <c r="H139" s="228">
        <v>2.5600000000000001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132</v>
      </c>
      <c r="AU139" s="234" t="s">
        <v>119</v>
      </c>
      <c r="AV139" s="13" t="s">
        <v>119</v>
      </c>
      <c r="AW139" s="13" t="s">
        <v>31</v>
      </c>
      <c r="AX139" s="13" t="s">
        <v>69</v>
      </c>
      <c r="AY139" s="234" t="s">
        <v>120</v>
      </c>
    </row>
    <row r="140" s="13" customFormat="1">
      <c r="A140" s="13"/>
      <c r="B140" s="224"/>
      <c r="C140" s="225"/>
      <c r="D140" s="219" t="s">
        <v>132</v>
      </c>
      <c r="E140" s="226" t="s">
        <v>19</v>
      </c>
      <c r="F140" s="227" t="s">
        <v>573</v>
      </c>
      <c r="G140" s="225"/>
      <c r="H140" s="228">
        <v>0.29999999999999999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132</v>
      </c>
      <c r="AU140" s="234" t="s">
        <v>119</v>
      </c>
      <c r="AV140" s="13" t="s">
        <v>119</v>
      </c>
      <c r="AW140" s="13" t="s">
        <v>31</v>
      </c>
      <c r="AX140" s="13" t="s">
        <v>69</v>
      </c>
      <c r="AY140" s="234" t="s">
        <v>120</v>
      </c>
    </row>
    <row r="141" s="13" customFormat="1">
      <c r="A141" s="13"/>
      <c r="B141" s="224"/>
      <c r="C141" s="225"/>
      <c r="D141" s="219" t="s">
        <v>132</v>
      </c>
      <c r="E141" s="226" t="s">
        <v>19</v>
      </c>
      <c r="F141" s="227" t="s">
        <v>574</v>
      </c>
      <c r="G141" s="225"/>
      <c r="H141" s="228">
        <v>0.33000000000000002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132</v>
      </c>
      <c r="AU141" s="234" t="s">
        <v>119</v>
      </c>
      <c r="AV141" s="13" t="s">
        <v>119</v>
      </c>
      <c r="AW141" s="13" t="s">
        <v>31</v>
      </c>
      <c r="AX141" s="13" t="s">
        <v>69</v>
      </c>
      <c r="AY141" s="234" t="s">
        <v>120</v>
      </c>
    </row>
    <row r="142" s="13" customFormat="1">
      <c r="A142" s="13"/>
      <c r="B142" s="224"/>
      <c r="C142" s="225"/>
      <c r="D142" s="219" t="s">
        <v>132</v>
      </c>
      <c r="E142" s="226" t="s">
        <v>19</v>
      </c>
      <c r="F142" s="227" t="s">
        <v>575</v>
      </c>
      <c r="G142" s="225"/>
      <c r="H142" s="228">
        <v>0.53000000000000003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132</v>
      </c>
      <c r="AU142" s="234" t="s">
        <v>119</v>
      </c>
      <c r="AV142" s="13" t="s">
        <v>119</v>
      </c>
      <c r="AW142" s="13" t="s">
        <v>31</v>
      </c>
      <c r="AX142" s="13" t="s">
        <v>69</v>
      </c>
      <c r="AY142" s="234" t="s">
        <v>120</v>
      </c>
    </row>
    <row r="143" s="14" customFormat="1">
      <c r="A143" s="14"/>
      <c r="B143" s="235"/>
      <c r="C143" s="236"/>
      <c r="D143" s="219" t="s">
        <v>132</v>
      </c>
      <c r="E143" s="237" t="s">
        <v>19</v>
      </c>
      <c r="F143" s="238" t="s">
        <v>134</v>
      </c>
      <c r="G143" s="236"/>
      <c r="H143" s="239">
        <v>12.120000000000001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132</v>
      </c>
      <c r="AU143" s="245" t="s">
        <v>119</v>
      </c>
      <c r="AV143" s="14" t="s">
        <v>135</v>
      </c>
      <c r="AW143" s="14" t="s">
        <v>4</v>
      </c>
      <c r="AX143" s="14" t="s">
        <v>77</v>
      </c>
      <c r="AY143" s="245" t="s">
        <v>120</v>
      </c>
    </row>
    <row r="144" s="2" customFormat="1" ht="16.5" customHeight="1">
      <c r="A144" s="40"/>
      <c r="B144" s="41"/>
      <c r="C144" s="206" t="s">
        <v>179</v>
      </c>
      <c r="D144" s="206" t="s">
        <v>123</v>
      </c>
      <c r="E144" s="207" t="s">
        <v>576</v>
      </c>
      <c r="F144" s="208" t="s">
        <v>577</v>
      </c>
      <c r="G144" s="209" t="s">
        <v>160</v>
      </c>
      <c r="H144" s="210">
        <v>2</v>
      </c>
      <c r="I144" s="211"/>
      <c r="J144" s="212">
        <f>ROUND(I144*H144,2)</f>
        <v>0</v>
      </c>
      <c r="K144" s="208" t="s">
        <v>168</v>
      </c>
      <c r="L144" s="46"/>
      <c r="M144" s="213" t="s">
        <v>19</v>
      </c>
      <c r="N144" s="214" t="s">
        <v>41</v>
      </c>
      <c r="O144" s="86"/>
      <c r="P144" s="215">
        <f>O144*H144</f>
        <v>0</v>
      </c>
      <c r="Q144" s="215">
        <v>2.0000000000000002E-05</v>
      </c>
      <c r="R144" s="215">
        <f>Q144*H144</f>
        <v>4.0000000000000003E-05</v>
      </c>
      <c r="S144" s="215">
        <v>0.001</v>
      </c>
      <c r="T144" s="216">
        <f>S144*H144</f>
        <v>0.002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135</v>
      </c>
      <c r="AT144" s="217" t="s">
        <v>123</v>
      </c>
      <c r="AU144" s="217" t="s">
        <v>119</v>
      </c>
      <c r="AY144" s="19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119</v>
      </c>
      <c r="BK144" s="218">
        <f>ROUND(I144*H144,2)</f>
        <v>0</v>
      </c>
      <c r="BL144" s="19" t="s">
        <v>135</v>
      </c>
      <c r="BM144" s="217" t="s">
        <v>578</v>
      </c>
    </row>
    <row r="145" s="2" customFormat="1">
      <c r="A145" s="40"/>
      <c r="B145" s="41"/>
      <c r="C145" s="42"/>
      <c r="D145" s="219" t="s">
        <v>130</v>
      </c>
      <c r="E145" s="42"/>
      <c r="F145" s="220" t="s">
        <v>579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119</v>
      </c>
    </row>
    <row r="146" s="2" customFormat="1">
      <c r="A146" s="40"/>
      <c r="B146" s="41"/>
      <c r="C146" s="42"/>
      <c r="D146" s="256" t="s">
        <v>171</v>
      </c>
      <c r="E146" s="42"/>
      <c r="F146" s="257" t="s">
        <v>580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119</v>
      </c>
    </row>
    <row r="147" s="13" customFormat="1">
      <c r="A147" s="13"/>
      <c r="B147" s="224"/>
      <c r="C147" s="225"/>
      <c r="D147" s="219" t="s">
        <v>132</v>
      </c>
      <c r="E147" s="226" t="s">
        <v>19</v>
      </c>
      <c r="F147" s="227" t="s">
        <v>581</v>
      </c>
      <c r="G147" s="225"/>
      <c r="H147" s="228">
        <v>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132</v>
      </c>
      <c r="AU147" s="234" t="s">
        <v>119</v>
      </c>
      <c r="AV147" s="13" t="s">
        <v>119</v>
      </c>
      <c r="AW147" s="13" t="s">
        <v>31</v>
      </c>
      <c r="AX147" s="13" t="s">
        <v>77</v>
      </c>
      <c r="AY147" s="234" t="s">
        <v>120</v>
      </c>
    </row>
    <row r="148" s="2" customFormat="1" ht="16.5" customHeight="1">
      <c r="A148" s="40"/>
      <c r="B148" s="41"/>
      <c r="C148" s="206" t="s">
        <v>184</v>
      </c>
      <c r="D148" s="206" t="s">
        <v>123</v>
      </c>
      <c r="E148" s="207" t="s">
        <v>582</v>
      </c>
      <c r="F148" s="208" t="s">
        <v>583</v>
      </c>
      <c r="G148" s="209" t="s">
        <v>138</v>
      </c>
      <c r="H148" s="210">
        <v>58</v>
      </c>
      <c r="I148" s="211"/>
      <c r="J148" s="212">
        <f>ROUND(I148*H148,2)</f>
        <v>0</v>
      </c>
      <c r="K148" s="208" t="s">
        <v>168</v>
      </c>
      <c r="L148" s="46"/>
      <c r="M148" s="213" t="s">
        <v>19</v>
      </c>
      <c r="N148" s="214" t="s">
        <v>41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0.00056999999999999998</v>
      </c>
      <c r="T148" s="216">
        <f>S148*H148</f>
        <v>0.033059999999999999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135</v>
      </c>
      <c r="AT148" s="217" t="s">
        <v>123</v>
      </c>
      <c r="AU148" s="217" t="s">
        <v>119</v>
      </c>
      <c r="AY148" s="19" t="s">
        <v>120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119</v>
      </c>
      <c r="BK148" s="218">
        <f>ROUND(I148*H148,2)</f>
        <v>0</v>
      </c>
      <c r="BL148" s="19" t="s">
        <v>135</v>
      </c>
      <c r="BM148" s="217" t="s">
        <v>584</v>
      </c>
    </row>
    <row r="149" s="2" customFormat="1">
      <c r="A149" s="40"/>
      <c r="B149" s="41"/>
      <c r="C149" s="42"/>
      <c r="D149" s="219" t="s">
        <v>130</v>
      </c>
      <c r="E149" s="42"/>
      <c r="F149" s="220" t="s">
        <v>585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119</v>
      </c>
    </row>
    <row r="150" s="2" customFormat="1">
      <c r="A150" s="40"/>
      <c r="B150" s="41"/>
      <c r="C150" s="42"/>
      <c r="D150" s="256" t="s">
        <v>171</v>
      </c>
      <c r="E150" s="42"/>
      <c r="F150" s="257" t="s">
        <v>586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171</v>
      </c>
      <c r="AU150" s="19" t="s">
        <v>119</v>
      </c>
    </row>
    <row r="151" s="13" customFormat="1">
      <c r="A151" s="13"/>
      <c r="B151" s="224"/>
      <c r="C151" s="225"/>
      <c r="D151" s="219" t="s">
        <v>132</v>
      </c>
      <c r="E151" s="226" t="s">
        <v>19</v>
      </c>
      <c r="F151" s="227" t="s">
        <v>587</v>
      </c>
      <c r="G151" s="225"/>
      <c r="H151" s="228">
        <v>58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132</v>
      </c>
      <c r="AU151" s="234" t="s">
        <v>119</v>
      </c>
      <c r="AV151" s="13" t="s">
        <v>119</v>
      </c>
      <c r="AW151" s="13" t="s">
        <v>31</v>
      </c>
      <c r="AX151" s="13" t="s">
        <v>69</v>
      </c>
      <c r="AY151" s="234" t="s">
        <v>120</v>
      </c>
    </row>
    <row r="152" s="14" customFormat="1">
      <c r="A152" s="14"/>
      <c r="B152" s="235"/>
      <c r="C152" s="236"/>
      <c r="D152" s="219" t="s">
        <v>132</v>
      </c>
      <c r="E152" s="237" t="s">
        <v>19</v>
      </c>
      <c r="F152" s="238" t="s">
        <v>134</v>
      </c>
      <c r="G152" s="236"/>
      <c r="H152" s="239">
        <v>58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132</v>
      </c>
      <c r="AU152" s="245" t="s">
        <v>119</v>
      </c>
      <c r="AV152" s="14" t="s">
        <v>135</v>
      </c>
      <c r="AW152" s="14" t="s">
        <v>4</v>
      </c>
      <c r="AX152" s="14" t="s">
        <v>77</v>
      </c>
      <c r="AY152" s="245" t="s">
        <v>120</v>
      </c>
    </row>
    <row r="153" s="2" customFormat="1" ht="16.5" customHeight="1">
      <c r="A153" s="40"/>
      <c r="B153" s="41"/>
      <c r="C153" s="206" t="s">
        <v>190</v>
      </c>
      <c r="D153" s="206" t="s">
        <v>123</v>
      </c>
      <c r="E153" s="207" t="s">
        <v>588</v>
      </c>
      <c r="F153" s="208" t="s">
        <v>589</v>
      </c>
      <c r="G153" s="209" t="s">
        <v>138</v>
      </c>
      <c r="H153" s="210">
        <v>23</v>
      </c>
      <c r="I153" s="211"/>
      <c r="J153" s="212">
        <f>ROUND(I153*H153,2)</f>
        <v>0</v>
      </c>
      <c r="K153" s="208" t="s">
        <v>168</v>
      </c>
      <c r="L153" s="46"/>
      <c r="M153" s="213" t="s">
        <v>19</v>
      </c>
      <c r="N153" s="214" t="s">
        <v>41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0.00085999999999999998</v>
      </c>
      <c r="T153" s="216">
        <f>S153*H153</f>
        <v>0.019779999999999999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135</v>
      </c>
      <c r="AT153" s="217" t="s">
        <v>123</v>
      </c>
      <c r="AU153" s="217" t="s">
        <v>119</v>
      </c>
      <c r="AY153" s="19" t="s">
        <v>120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119</v>
      </c>
      <c r="BK153" s="218">
        <f>ROUND(I153*H153,2)</f>
        <v>0</v>
      </c>
      <c r="BL153" s="19" t="s">
        <v>135</v>
      </c>
      <c r="BM153" s="217" t="s">
        <v>590</v>
      </c>
    </row>
    <row r="154" s="2" customFormat="1">
      <c r="A154" s="40"/>
      <c r="B154" s="41"/>
      <c r="C154" s="42"/>
      <c r="D154" s="219" t="s">
        <v>130</v>
      </c>
      <c r="E154" s="42"/>
      <c r="F154" s="220" t="s">
        <v>591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130</v>
      </c>
      <c r="AU154" s="19" t="s">
        <v>119</v>
      </c>
    </row>
    <row r="155" s="2" customFormat="1">
      <c r="A155" s="40"/>
      <c r="B155" s="41"/>
      <c r="C155" s="42"/>
      <c r="D155" s="256" t="s">
        <v>171</v>
      </c>
      <c r="E155" s="42"/>
      <c r="F155" s="257" t="s">
        <v>592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171</v>
      </c>
      <c r="AU155" s="19" t="s">
        <v>119</v>
      </c>
    </row>
    <row r="156" s="13" customFormat="1">
      <c r="A156" s="13"/>
      <c r="B156" s="224"/>
      <c r="C156" s="225"/>
      <c r="D156" s="219" t="s">
        <v>132</v>
      </c>
      <c r="E156" s="226" t="s">
        <v>19</v>
      </c>
      <c r="F156" s="227" t="s">
        <v>593</v>
      </c>
      <c r="G156" s="225"/>
      <c r="H156" s="228">
        <v>23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132</v>
      </c>
      <c r="AU156" s="234" t="s">
        <v>119</v>
      </c>
      <c r="AV156" s="13" t="s">
        <v>119</v>
      </c>
      <c r="AW156" s="13" t="s">
        <v>31</v>
      </c>
      <c r="AX156" s="13" t="s">
        <v>69</v>
      </c>
      <c r="AY156" s="234" t="s">
        <v>120</v>
      </c>
    </row>
    <row r="157" s="14" customFormat="1">
      <c r="A157" s="14"/>
      <c r="B157" s="235"/>
      <c r="C157" s="236"/>
      <c r="D157" s="219" t="s">
        <v>132</v>
      </c>
      <c r="E157" s="237" t="s">
        <v>19</v>
      </c>
      <c r="F157" s="238" t="s">
        <v>134</v>
      </c>
      <c r="G157" s="236"/>
      <c r="H157" s="239">
        <v>23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132</v>
      </c>
      <c r="AU157" s="245" t="s">
        <v>119</v>
      </c>
      <c r="AV157" s="14" t="s">
        <v>135</v>
      </c>
      <c r="AW157" s="14" t="s">
        <v>4</v>
      </c>
      <c r="AX157" s="14" t="s">
        <v>77</v>
      </c>
      <c r="AY157" s="245" t="s">
        <v>120</v>
      </c>
    </row>
    <row r="158" s="2" customFormat="1" ht="16.5" customHeight="1">
      <c r="A158" s="40"/>
      <c r="B158" s="41"/>
      <c r="C158" s="206" t="s">
        <v>194</v>
      </c>
      <c r="D158" s="206" t="s">
        <v>123</v>
      </c>
      <c r="E158" s="207" t="s">
        <v>594</v>
      </c>
      <c r="F158" s="208" t="s">
        <v>595</v>
      </c>
      <c r="G158" s="209" t="s">
        <v>160</v>
      </c>
      <c r="H158" s="210">
        <v>2.4399999999999999</v>
      </c>
      <c r="I158" s="211"/>
      <c r="J158" s="212">
        <f>ROUND(I158*H158,2)</f>
        <v>0</v>
      </c>
      <c r="K158" s="208" t="s">
        <v>168</v>
      </c>
      <c r="L158" s="46"/>
      <c r="M158" s="213" t="s">
        <v>19</v>
      </c>
      <c r="N158" s="214" t="s">
        <v>41</v>
      </c>
      <c r="O158" s="86"/>
      <c r="P158" s="215">
        <f>O158*H158</f>
        <v>0</v>
      </c>
      <c r="Q158" s="215">
        <v>0.00076000000000000004</v>
      </c>
      <c r="R158" s="215">
        <f>Q158*H158</f>
        <v>0.0018544</v>
      </c>
      <c r="S158" s="215">
        <v>0.0020999999999999999</v>
      </c>
      <c r="T158" s="216">
        <f>S158*H158</f>
        <v>0.0051239999999999992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135</v>
      </c>
      <c r="AT158" s="217" t="s">
        <v>123</v>
      </c>
      <c r="AU158" s="217" t="s">
        <v>119</v>
      </c>
      <c r="AY158" s="19" t="s">
        <v>120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119</v>
      </c>
      <c r="BK158" s="218">
        <f>ROUND(I158*H158,2)</f>
        <v>0</v>
      </c>
      <c r="BL158" s="19" t="s">
        <v>135</v>
      </c>
      <c r="BM158" s="217" t="s">
        <v>596</v>
      </c>
    </row>
    <row r="159" s="2" customFormat="1">
      <c r="A159" s="40"/>
      <c r="B159" s="41"/>
      <c r="C159" s="42"/>
      <c r="D159" s="219" t="s">
        <v>130</v>
      </c>
      <c r="E159" s="42"/>
      <c r="F159" s="220" t="s">
        <v>597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130</v>
      </c>
      <c r="AU159" s="19" t="s">
        <v>119</v>
      </c>
    </row>
    <row r="160" s="2" customFormat="1">
      <c r="A160" s="40"/>
      <c r="B160" s="41"/>
      <c r="C160" s="42"/>
      <c r="D160" s="256" t="s">
        <v>171</v>
      </c>
      <c r="E160" s="42"/>
      <c r="F160" s="257" t="s">
        <v>598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171</v>
      </c>
      <c r="AU160" s="19" t="s">
        <v>119</v>
      </c>
    </row>
    <row r="161" s="15" customFormat="1">
      <c r="A161" s="15"/>
      <c r="B161" s="262"/>
      <c r="C161" s="263"/>
      <c r="D161" s="219" t="s">
        <v>132</v>
      </c>
      <c r="E161" s="264" t="s">
        <v>19</v>
      </c>
      <c r="F161" s="265" t="s">
        <v>599</v>
      </c>
      <c r="G161" s="263"/>
      <c r="H161" s="264" t="s">
        <v>19</v>
      </c>
      <c r="I161" s="266"/>
      <c r="J161" s="263"/>
      <c r="K161" s="263"/>
      <c r="L161" s="267"/>
      <c r="M161" s="268"/>
      <c r="N161" s="269"/>
      <c r="O161" s="269"/>
      <c r="P161" s="269"/>
      <c r="Q161" s="269"/>
      <c r="R161" s="269"/>
      <c r="S161" s="269"/>
      <c r="T161" s="27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1" t="s">
        <v>132</v>
      </c>
      <c r="AU161" s="271" t="s">
        <v>119</v>
      </c>
      <c r="AV161" s="15" t="s">
        <v>77</v>
      </c>
      <c r="AW161" s="15" t="s">
        <v>31</v>
      </c>
      <c r="AX161" s="15" t="s">
        <v>69</v>
      </c>
      <c r="AY161" s="271" t="s">
        <v>120</v>
      </c>
    </row>
    <row r="162" s="13" customFormat="1">
      <c r="A162" s="13"/>
      <c r="B162" s="224"/>
      <c r="C162" s="225"/>
      <c r="D162" s="219" t="s">
        <v>132</v>
      </c>
      <c r="E162" s="226" t="s">
        <v>19</v>
      </c>
      <c r="F162" s="227" t="s">
        <v>600</v>
      </c>
      <c r="G162" s="225"/>
      <c r="H162" s="228">
        <v>2.4399999999999999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132</v>
      </c>
      <c r="AU162" s="234" t="s">
        <v>119</v>
      </c>
      <c r="AV162" s="13" t="s">
        <v>119</v>
      </c>
      <c r="AW162" s="13" t="s">
        <v>31</v>
      </c>
      <c r="AX162" s="13" t="s">
        <v>77</v>
      </c>
      <c r="AY162" s="234" t="s">
        <v>120</v>
      </c>
    </row>
    <row r="163" s="2" customFormat="1" ht="16.5" customHeight="1">
      <c r="A163" s="40"/>
      <c r="B163" s="41"/>
      <c r="C163" s="206" t="s">
        <v>8</v>
      </c>
      <c r="D163" s="206" t="s">
        <v>123</v>
      </c>
      <c r="E163" s="207" t="s">
        <v>601</v>
      </c>
      <c r="F163" s="208" t="s">
        <v>602</v>
      </c>
      <c r="G163" s="209" t="s">
        <v>160</v>
      </c>
      <c r="H163" s="210">
        <v>0.63</v>
      </c>
      <c r="I163" s="211"/>
      <c r="J163" s="212">
        <f>ROUND(I163*H163,2)</f>
        <v>0</v>
      </c>
      <c r="K163" s="208" t="s">
        <v>168</v>
      </c>
      <c r="L163" s="46"/>
      <c r="M163" s="213" t="s">
        <v>19</v>
      </c>
      <c r="N163" s="214" t="s">
        <v>41</v>
      </c>
      <c r="O163" s="86"/>
      <c r="P163" s="215">
        <f>O163*H163</f>
        <v>0</v>
      </c>
      <c r="Q163" s="215">
        <v>0.00142</v>
      </c>
      <c r="R163" s="215">
        <f>Q163*H163</f>
        <v>0.00089460000000000006</v>
      </c>
      <c r="S163" s="215">
        <v>0.029000000000000001</v>
      </c>
      <c r="T163" s="216">
        <f>S163*H163</f>
        <v>0.018270000000000002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135</v>
      </c>
      <c r="AT163" s="217" t="s">
        <v>123</v>
      </c>
      <c r="AU163" s="217" t="s">
        <v>119</v>
      </c>
      <c r="AY163" s="19" t="s">
        <v>120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119</v>
      </c>
      <c r="BK163" s="218">
        <f>ROUND(I163*H163,2)</f>
        <v>0</v>
      </c>
      <c r="BL163" s="19" t="s">
        <v>135</v>
      </c>
      <c r="BM163" s="217" t="s">
        <v>603</v>
      </c>
    </row>
    <row r="164" s="2" customFormat="1">
      <c r="A164" s="40"/>
      <c r="B164" s="41"/>
      <c r="C164" s="42"/>
      <c r="D164" s="219" t="s">
        <v>130</v>
      </c>
      <c r="E164" s="42"/>
      <c r="F164" s="220" t="s">
        <v>604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130</v>
      </c>
      <c r="AU164" s="19" t="s">
        <v>119</v>
      </c>
    </row>
    <row r="165" s="2" customFormat="1">
      <c r="A165" s="40"/>
      <c r="B165" s="41"/>
      <c r="C165" s="42"/>
      <c r="D165" s="256" t="s">
        <v>171</v>
      </c>
      <c r="E165" s="42"/>
      <c r="F165" s="257" t="s">
        <v>605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171</v>
      </c>
      <c r="AU165" s="19" t="s">
        <v>119</v>
      </c>
    </row>
    <row r="166" s="15" customFormat="1">
      <c r="A166" s="15"/>
      <c r="B166" s="262"/>
      <c r="C166" s="263"/>
      <c r="D166" s="219" t="s">
        <v>132</v>
      </c>
      <c r="E166" s="264" t="s">
        <v>19</v>
      </c>
      <c r="F166" s="265" t="s">
        <v>606</v>
      </c>
      <c r="G166" s="263"/>
      <c r="H166" s="264" t="s">
        <v>19</v>
      </c>
      <c r="I166" s="266"/>
      <c r="J166" s="263"/>
      <c r="K166" s="263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132</v>
      </c>
      <c r="AU166" s="271" t="s">
        <v>119</v>
      </c>
      <c r="AV166" s="15" t="s">
        <v>77</v>
      </c>
      <c r="AW166" s="15" t="s">
        <v>31</v>
      </c>
      <c r="AX166" s="15" t="s">
        <v>69</v>
      </c>
      <c r="AY166" s="271" t="s">
        <v>120</v>
      </c>
    </row>
    <row r="167" s="13" customFormat="1">
      <c r="A167" s="13"/>
      <c r="B167" s="224"/>
      <c r="C167" s="225"/>
      <c r="D167" s="219" t="s">
        <v>132</v>
      </c>
      <c r="E167" s="226" t="s">
        <v>19</v>
      </c>
      <c r="F167" s="227" t="s">
        <v>607</v>
      </c>
      <c r="G167" s="225"/>
      <c r="H167" s="228">
        <v>0.63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132</v>
      </c>
      <c r="AU167" s="234" t="s">
        <v>119</v>
      </c>
      <c r="AV167" s="13" t="s">
        <v>119</v>
      </c>
      <c r="AW167" s="13" t="s">
        <v>31</v>
      </c>
      <c r="AX167" s="13" t="s">
        <v>77</v>
      </c>
      <c r="AY167" s="234" t="s">
        <v>120</v>
      </c>
    </row>
    <row r="168" s="2" customFormat="1" ht="16.5" customHeight="1">
      <c r="A168" s="40"/>
      <c r="B168" s="41"/>
      <c r="C168" s="206" t="s">
        <v>203</v>
      </c>
      <c r="D168" s="206" t="s">
        <v>123</v>
      </c>
      <c r="E168" s="207" t="s">
        <v>608</v>
      </c>
      <c r="F168" s="208" t="s">
        <v>609</v>
      </c>
      <c r="G168" s="209" t="s">
        <v>160</v>
      </c>
      <c r="H168" s="210">
        <v>0.59999999999999998</v>
      </c>
      <c r="I168" s="211"/>
      <c r="J168" s="212">
        <f>ROUND(I168*H168,2)</f>
        <v>0</v>
      </c>
      <c r="K168" s="208" t="s">
        <v>168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0.0024399999999999999</v>
      </c>
      <c r="R168" s="215">
        <f>Q168*H168</f>
        <v>0.0014639999999999998</v>
      </c>
      <c r="S168" s="215">
        <v>0.056000000000000001</v>
      </c>
      <c r="T168" s="216">
        <f>S168*H168</f>
        <v>0.033599999999999998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135</v>
      </c>
      <c r="AT168" s="217" t="s">
        <v>123</v>
      </c>
      <c r="AU168" s="217" t="s">
        <v>119</v>
      </c>
      <c r="AY168" s="19" t="s">
        <v>120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119</v>
      </c>
      <c r="BK168" s="218">
        <f>ROUND(I168*H168,2)</f>
        <v>0</v>
      </c>
      <c r="BL168" s="19" t="s">
        <v>135</v>
      </c>
      <c r="BM168" s="217" t="s">
        <v>610</v>
      </c>
    </row>
    <row r="169" s="2" customFormat="1">
      <c r="A169" s="40"/>
      <c r="B169" s="41"/>
      <c r="C169" s="42"/>
      <c r="D169" s="219" t="s">
        <v>130</v>
      </c>
      <c r="E169" s="42"/>
      <c r="F169" s="220" t="s">
        <v>611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130</v>
      </c>
      <c r="AU169" s="19" t="s">
        <v>119</v>
      </c>
    </row>
    <row r="170" s="2" customFormat="1">
      <c r="A170" s="40"/>
      <c r="B170" s="41"/>
      <c r="C170" s="42"/>
      <c r="D170" s="256" t="s">
        <v>171</v>
      </c>
      <c r="E170" s="42"/>
      <c r="F170" s="257" t="s">
        <v>612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171</v>
      </c>
      <c r="AU170" s="19" t="s">
        <v>119</v>
      </c>
    </row>
    <row r="171" s="15" customFormat="1">
      <c r="A171" s="15"/>
      <c r="B171" s="262"/>
      <c r="C171" s="263"/>
      <c r="D171" s="219" t="s">
        <v>132</v>
      </c>
      <c r="E171" s="264" t="s">
        <v>19</v>
      </c>
      <c r="F171" s="265" t="s">
        <v>606</v>
      </c>
      <c r="G171" s="263"/>
      <c r="H171" s="264" t="s">
        <v>19</v>
      </c>
      <c r="I171" s="266"/>
      <c r="J171" s="263"/>
      <c r="K171" s="263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132</v>
      </c>
      <c r="AU171" s="271" t="s">
        <v>119</v>
      </c>
      <c r="AV171" s="15" t="s">
        <v>77</v>
      </c>
      <c r="AW171" s="15" t="s">
        <v>31</v>
      </c>
      <c r="AX171" s="15" t="s">
        <v>69</v>
      </c>
      <c r="AY171" s="271" t="s">
        <v>120</v>
      </c>
    </row>
    <row r="172" s="13" customFormat="1">
      <c r="A172" s="13"/>
      <c r="B172" s="224"/>
      <c r="C172" s="225"/>
      <c r="D172" s="219" t="s">
        <v>132</v>
      </c>
      <c r="E172" s="226" t="s">
        <v>19</v>
      </c>
      <c r="F172" s="227" t="s">
        <v>613</v>
      </c>
      <c r="G172" s="225"/>
      <c r="H172" s="228">
        <v>0.59999999999999998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132</v>
      </c>
      <c r="AU172" s="234" t="s">
        <v>119</v>
      </c>
      <c r="AV172" s="13" t="s">
        <v>119</v>
      </c>
      <c r="AW172" s="13" t="s">
        <v>31</v>
      </c>
      <c r="AX172" s="13" t="s">
        <v>77</v>
      </c>
      <c r="AY172" s="234" t="s">
        <v>120</v>
      </c>
    </row>
    <row r="173" s="12" customFormat="1" ht="22.8" customHeight="1">
      <c r="A173" s="12"/>
      <c r="B173" s="190"/>
      <c r="C173" s="191"/>
      <c r="D173" s="192" t="s">
        <v>68</v>
      </c>
      <c r="E173" s="204" t="s">
        <v>614</v>
      </c>
      <c r="F173" s="204" t="s">
        <v>615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SUM(P174:P186)</f>
        <v>0</v>
      </c>
      <c r="Q173" s="198"/>
      <c r="R173" s="199">
        <f>SUM(R174:R186)</f>
        <v>0</v>
      </c>
      <c r="S173" s="198"/>
      <c r="T173" s="200">
        <f>SUM(T174:T186)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77</v>
      </c>
      <c r="AT173" s="202" t="s">
        <v>68</v>
      </c>
      <c r="AU173" s="202" t="s">
        <v>77</v>
      </c>
      <c r="AY173" s="201" t="s">
        <v>120</v>
      </c>
      <c r="BK173" s="203">
        <f>SUM(BK174:BK186)</f>
        <v>0</v>
      </c>
    </row>
    <row r="174" s="2" customFormat="1" ht="16.5" customHeight="1">
      <c r="A174" s="40"/>
      <c r="B174" s="41"/>
      <c r="C174" s="206" t="s">
        <v>207</v>
      </c>
      <c r="D174" s="206" t="s">
        <v>123</v>
      </c>
      <c r="E174" s="207" t="s">
        <v>616</v>
      </c>
      <c r="F174" s="208" t="s">
        <v>617</v>
      </c>
      <c r="G174" s="209" t="s">
        <v>618</v>
      </c>
      <c r="H174" s="210">
        <v>6.6159999999999997</v>
      </c>
      <c r="I174" s="211"/>
      <c r="J174" s="212">
        <f>ROUND(I174*H174,2)</f>
        <v>0</v>
      </c>
      <c r="K174" s="208" t="s">
        <v>168</v>
      </c>
      <c r="L174" s="46"/>
      <c r="M174" s="213" t="s">
        <v>19</v>
      </c>
      <c r="N174" s="214" t="s">
        <v>41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135</v>
      </c>
      <c r="AT174" s="217" t="s">
        <v>123</v>
      </c>
      <c r="AU174" s="217" t="s">
        <v>119</v>
      </c>
      <c r="AY174" s="19" t="s">
        <v>120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119</v>
      </c>
      <c r="BK174" s="218">
        <f>ROUND(I174*H174,2)</f>
        <v>0</v>
      </c>
      <c r="BL174" s="19" t="s">
        <v>135</v>
      </c>
      <c r="BM174" s="217" t="s">
        <v>619</v>
      </c>
    </row>
    <row r="175" s="2" customFormat="1">
      <c r="A175" s="40"/>
      <c r="B175" s="41"/>
      <c r="C175" s="42"/>
      <c r="D175" s="219" t="s">
        <v>130</v>
      </c>
      <c r="E175" s="42"/>
      <c r="F175" s="220" t="s">
        <v>620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130</v>
      </c>
      <c r="AU175" s="19" t="s">
        <v>119</v>
      </c>
    </row>
    <row r="176" s="2" customFormat="1">
      <c r="A176" s="40"/>
      <c r="B176" s="41"/>
      <c r="C176" s="42"/>
      <c r="D176" s="256" t="s">
        <v>171</v>
      </c>
      <c r="E176" s="42"/>
      <c r="F176" s="257" t="s">
        <v>621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171</v>
      </c>
      <c r="AU176" s="19" t="s">
        <v>119</v>
      </c>
    </row>
    <row r="177" s="2" customFormat="1" ht="16.5" customHeight="1">
      <c r="A177" s="40"/>
      <c r="B177" s="41"/>
      <c r="C177" s="206" t="s">
        <v>213</v>
      </c>
      <c r="D177" s="206" t="s">
        <v>123</v>
      </c>
      <c r="E177" s="207" t="s">
        <v>622</v>
      </c>
      <c r="F177" s="208" t="s">
        <v>623</v>
      </c>
      <c r="G177" s="209" t="s">
        <v>618</v>
      </c>
      <c r="H177" s="210">
        <v>6.6159999999999997</v>
      </c>
      <c r="I177" s="211"/>
      <c r="J177" s="212">
        <f>ROUND(I177*H177,2)</f>
        <v>0</v>
      </c>
      <c r="K177" s="208" t="s">
        <v>168</v>
      </c>
      <c r="L177" s="46"/>
      <c r="M177" s="213" t="s">
        <v>19</v>
      </c>
      <c r="N177" s="214" t="s">
        <v>41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135</v>
      </c>
      <c r="AT177" s="217" t="s">
        <v>123</v>
      </c>
      <c r="AU177" s="217" t="s">
        <v>119</v>
      </c>
      <c r="AY177" s="19" t="s">
        <v>120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119</v>
      </c>
      <c r="BK177" s="218">
        <f>ROUND(I177*H177,2)</f>
        <v>0</v>
      </c>
      <c r="BL177" s="19" t="s">
        <v>135</v>
      </c>
      <c r="BM177" s="217" t="s">
        <v>624</v>
      </c>
    </row>
    <row r="178" s="2" customFormat="1">
      <c r="A178" s="40"/>
      <c r="B178" s="41"/>
      <c r="C178" s="42"/>
      <c r="D178" s="219" t="s">
        <v>130</v>
      </c>
      <c r="E178" s="42"/>
      <c r="F178" s="220" t="s">
        <v>625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130</v>
      </c>
      <c r="AU178" s="19" t="s">
        <v>119</v>
      </c>
    </row>
    <row r="179" s="2" customFormat="1">
      <c r="A179" s="40"/>
      <c r="B179" s="41"/>
      <c r="C179" s="42"/>
      <c r="D179" s="256" t="s">
        <v>171</v>
      </c>
      <c r="E179" s="42"/>
      <c r="F179" s="257" t="s">
        <v>626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171</v>
      </c>
      <c r="AU179" s="19" t="s">
        <v>119</v>
      </c>
    </row>
    <row r="180" s="2" customFormat="1" ht="16.5" customHeight="1">
      <c r="A180" s="40"/>
      <c r="B180" s="41"/>
      <c r="C180" s="206" t="s">
        <v>154</v>
      </c>
      <c r="D180" s="206" t="s">
        <v>123</v>
      </c>
      <c r="E180" s="207" t="s">
        <v>627</v>
      </c>
      <c r="F180" s="208" t="s">
        <v>628</v>
      </c>
      <c r="G180" s="209" t="s">
        <v>618</v>
      </c>
      <c r="H180" s="210">
        <v>112.47199999999999</v>
      </c>
      <c r="I180" s="211"/>
      <c r="J180" s="212">
        <f>ROUND(I180*H180,2)</f>
        <v>0</v>
      </c>
      <c r="K180" s="208" t="s">
        <v>168</v>
      </c>
      <c r="L180" s="46"/>
      <c r="M180" s="213" t="s">
        <v>19</v>
      </c>
      <c r="N180" s="214" t="s">
        <v>41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135</v>
      </c>
      <c r="AT180" s="217" t="s">
        <v>123</v>
      </c>
      <c r="AU180" s="217" t="s">
        <v>119</v>
      </c>
      <c r="AY180" s="19" t="s">
        <v>120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119</v>
      </c>
      <c r="BK180" s="218">
        <f>ROUND(I180*H180,2)</f>
        <v>0</v>
      </c>
      <c r="BL180" s="19" t="s">
        <v>135</v>
      </c>
      <c r="BM180" s="217" t="s">
        <v>629</v>
      </c>
    </row>
    <row r="181" s="2" customFormat="1">
      <c r="A181" s="40"/>
      <c r="B181" s="41"/>
      <c r="C181" s="42"/>
      <c r="D181" s="219" t="s">
        <v>130</v>
      </c>
      <c r="E181" s="42"/>
      <c r="F181" s="220" t="s">
        <v>630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130</v>
      </c>
      <c r="AU181" s="19" t="s">
        <v>119</v>
      </c>
    </row>
    <row r="182" s="2" customFormat="1">
      <c r="A182" s="40"/>
      <c r="B182" s="41"/>
      <c r="C182" s="42"/>
      <c r="D182" s="256" t="s">
        <v>171</v>
      </c>
      <c r="E182" s="42"/>
      <c r="F182" s="257" t="s">
        <v>631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171</v>
      </c>
      <c r="AU182" s="19" t="s">
        <v>119</v>
      </c>
    </row>
    <row r="183" s="13" customFormat="1">
      <c r="A183" s="13"/>
      <c r="B183" s="224"/>
      <c r="C183" s="225"/>
      <c r="D183" s="219" t="s">
        <v>132</v>
      </c>
      <c r="E183" s="225"/>
      <c r="F183" s="227" t="s">
        <v>632</v>
      </c>
      <c r="G183" s="225"/>
      <c r="H183" s="228">
        <v>112.47199999999999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132</v>
      </c>
      <c r="AU183" s="234" t="s">
        <v>119</v>
      </c>
      <c r="AV183" s="13" t="s">
        <v>119</v>
      </c>
      <c r="AW183" s="13" t="s">
        <v>4</v>
      </c>
      <c r="AX183" s="13" t="s">
        <v>77</v>
      </c>
      <c r="AY183" s="234" t="s">
        <v>120</v>
      </c>
    </row>
    <row r="184" s="2" customFormat="1" ht="21.75" customHeight="1">
      <c r="A184" s="40"/>
      <c r="B184" s="41"/>
      <c r="C184" s="206" t="s">
        <v>222</v>
      </c>
      <c r="D184" s="206" t="s">
        <v>123</v>
      </c>
      <c r="E184" s="207" t="s">
        <v>633</v>
      </c>
      <c r="F184" s="208" t="s">
        <v>634</v>
      </c>
      <c r="G184" s="209" t="s">
        <v>618</v>
      </c>
      <c r="H184" s="210">
        <v>6.6159999999999997</v>
      </c>
      <c r="I184" s="211"/>
      <c r="J184" s="212">
        <f>ROUND(I184*H184,2)</f>
        <v>0</v>
      </c>
      <c r="K184" s="208" t="s">
        <v>168</v>
      </c>
      <c r="L184" s="46"/>
      <c r="M184" s="213" t="s">
        <v>19</v>
      </c>
      <c r="N184" s="214" t="s">
        <v>41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135</v>
      </c>
      <c r="AT184" s="217" t="s">
        <v>123</v>
      </c>
      <c r="AU184" s="217" t="s">
        <v>119</v>
      </c>
      <c r="AY184" s="19" t="s">
        <v>120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119</v>
      </c>
      <c r="BK184" s="218">
        <f>ROUND(I184*H184,2)</f>
        <v>0</v>
      </c>
      <c r="BL184" s="19" t="s">
        <v>135</v>
      </c>
      <c r="BM184" s="217" t="s">
        <v>635</v>
      </c>
    </row>
    <row r="185" s="2" customFormat="1">
      <c r="A185" s="40"/>
      <c r="B185" s="41"/>
      <c r="C185" s="42"/>
      <c r="D185" s="219" t="s">
        <v>130</v>
      </c>
      <c r="E185" s="42"/>
      <c r="F185" s="220" t="s">
        <v>636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130</v>
      </c>
      <c r="AU185" s="19" t="s">
        <v>119</v>
      </c>
    </row>
    <row r="186" s="2" customFormat="1">
      <c r="A186" s="40"/>
      <c r="B186" s="41"/>
      <c r="C186" s="42"/>
      <c r="D186" s="256" t="s">
        <v>171</v>
      </c>
      <c r="E186" s="42"/>
      <c r="F186" s="257" t="s">
        <v>637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171</v>
      </c>
      <c r="AU186" s="19" t="s">
        <v>119</v>
      </c>
    </row>
    <row r="187" s="12" customFormat="1" ht="25.92" customHeight="1">
      <c r="A187" s="12"/>
      <c r="B187" s="190"/>
      <c r="C187" s="191"/>
      <c r="D187" s="192" t="s">
        <v>68</v>
      </c>
      <c r="E187" s="193" t="s">
        <v>117</v>
      </c>
      <c r="F187" s="193" t="s">
        <v>118</v>
      </c>
      <c r="G187" s="191"/>
      <c r="H187" s="191"/>
      <c r="I187" s="194"/>
      <c r="J187" s="195">
        <f>BK187</f>
        <v>0</v>
      </c>
      <c r="K187" s="191"/>
      <c r="L187" s="196"/>
      <c r="M187" s="197"/>
      <c r="N187" s="198"/>
      <c r="O187" s="198"/>
      <c r="P187" s="199">
        <f>P188+P199+P216</f>
        <v>0</v>
      </c>
      <c r="Q187" s="198"/>
      <c r="R187" s="199">
        <f>R188+R199+R216</f>
        <v>0</v>
      </c>
      <c r="S187" s="198"/>
      <c r="T187" s="200">
        <f>T188+T199+T216</f>
        <v>0.50239999999999996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119</v>
      </c>
      <c r="AT187" s="202" t="s">
        <v>68</v>
      </c>
      <c r="AU187" s="202" t="s">
        <v>69</v>
      </c>
      <c r="AY187" s="201" t="s">
        <v>120</v>
      </c>
      <c r="BK187" s="203">
        <f>BK188+BK199+BK216</f>
        <v>0</v>
      </c>
    </row>
    <row r="188" s="12" customFormat="1" ht="22.8" customHeight="1">
      <c r="A188" s="12"/>
      <c r="B188" s="190"/>
      <c r="C188" s="191"/>
      <c r="D188" s="192" t="s">
        <v>68</v>
      </c>
      <c r="E188" s="204" t="s">
        <v>638</v>
      </c>
      <c r="F188" s="204" t="s">
        <v>639</v>
      </c>
      <c r="G188" s="191"/>
      <c r="H188" s="191"/>
      <c r="I188" s="194"/>
      <c r="J188" s="205">
        <f>BK188</f>
        <v>0</v>
      </c>
      <c r="K188" s="191"/>
      <c r="L188" s="196"/>
      <c r="M188" s="197"/>
      <c r="N188" s="198"/>
      <c r="O188" s="198"/>
      <c r="P188" s="199">
        <f>SUM(P189:P198)</f>
        <v>0</v>
      </c>
      <c r="Q188" s="198"/>
      <c r="R188" s="199">
        <f>SUM(R189:R198)</f>
        <v>0</v>
      </c>
      <c r="S188" s="198"/>
      <c r="T188" s="200">
        <f>SUM(T189:T198)</f>
        <v>0.18048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119</v>
      </c>
      <c r="AT188" s="202" t="s">
        <v>68</v>
      </c>
      <c r="AU188" s="202" t="s">
        <v>77</v>
      </c>
      <c r="AY188" s="201" t="s">
        <v>120</v>
      </c>
      <c r="BK188" s="203">
        <f>SUM(BK189:BK198)</f>
        <v>0</v>
      </c>
    </row>
    <row r="189" s="2" customFormat="1" ht="16.5" customHeight="1">
      <c r="A189" s="40"/>
      <c r="B189" s="41"/>
      <c r="C189" s="206" t="s">
        <v>226</v>
      </c>
      <c r="D189" s="206" t="s">
        <v>123</v>
      </c>
      <c r="E189" s="207" t="s">
        <v>640</v>
      </c>
      <c r="F189" s="208" t="s">
        <v>641</v>
      </c>
      <c r="G189" s="209" t="s">
        <v>126</v>
      </c>
      <c r="H189" s="210">
        <v>6.4100000000000001</v>
      </c>
      <c r="I189" s="211"/>
      <c r="J189" s="212">
        <f>ROUND(I189*H189,2)</f>
        <v>0</v>
      </c>
      <c r="K189" s="208" t="s">
        <v>168</v>
      </c>
      <c r="L189" s="46"/>
      <c r="M189" s="213" t="s">
        <v>19</v>
      </c>
      <c r="N189" s="214" t="s">
        <v>41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0.017999999999999999</v>
      </c>
      <c r="T189" s="216">
        <f>S189*H189</f>
        <v>0.11538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154</v>
      </c>
      <c r="AT189" s="217" t="s">
        <v>123</v>
      </c>
      <c r="AU189" s="217" t="s">
        <v>119</v>
      </c>
      <c r="AY189" s="19" t="s">
        <v>120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119</v>
      </c>
      <c r="BK189" s="218">
        <f>ROUND(I189*H189,2)</f>
        <v>0</v>
      </c>
      <c r="BL189" s="19" t="s">
        <v>154</v>
      </c>
      <c r="BM189" s="217" t="s">
        <v>642</v>
      </c>
    </row>
    <row r="190" s="2" customFormat="1">
      <c r="A190" s="40"/>
      <c r="B190" s="41"/>
      <c r="C190" s="42"/>
      <c r="D190" s="219" t="s">
        <v>130</v>
      </c>
      <c r="E190" s="42"/>
      <c r="F190" s="220" t="s">
        <v>643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130</v>
      </c>
      <c r="AU190" s="19" t="s">
        <v>119</v>
      </c>
    </row>
    <row r="191" s="2" customFormat="1">
      <c r="A191" s="40"/>
      <c r="B191" s="41"/>
      <c r="C191" s="42"/>
      <c r="D191" s="256" t="s">
        <v>171</v>
      </c>
      <c r="E191" s="42"/>
      <c r="F191" s="257" t="s">
        <v>644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171</v>
      </c>
      <c r="AU191" s="19" t="s">
        <v>119</v>
      </c>
    </row>
    <row r="192" s="13" customFormat="1">
      <c r="A192" s="13"/>
      <c r="B192" s="224"/>
      <c r="C192" s="225"/>
      <c r="D192" s="219" t="s">
        <v>132</v>
      </c>
      <c r="E192" s="226" t="s">
        <v>19</v>
      </c>
      <c r="F192" s="227" t="s">
        <v>645</v>
      </c>
      <c r="G192" s="225"/>
      <c r="H192" s="228">
        <v>2.25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132</v>
      </c>
      <c r="AU192" s="234" t="s">
        <v>119</v>
      </c>
      <c r="AV192" s="13" t="s">
        <v>119</v>
      </c>
      <c r="AW192" s="13" t="s">
        <v>31</v>
      </c>
      <c r="AX192" s="13" t="s">
        <v>69</v>
      </c>
      <c r="AY192" s="234" t="s">
        <v>120</v>
      </c>
    </row>
    <row r="193" s="13" customFormat="1">
      <c r="A193" s="13"/>
      <c r="B193" s="224"/>
      <c r="C193" s="225"/>
      <c r="D193" s="219" t="s">
        <v>132</v>
      </c>
      <c r="E193" s="226" t="s">
        <v>19</v>
      </c>
      <c r="F193" s="227" t="s">
        <v>646</v>
      </c>
      <c r="G193" s="225"/>
      <c r="H193" s="228">
        <v>4.1600000000000001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132</v>
      </c>
      <c r="AU193" s="234" t="s">
        <v>119</v>
      </c>
      <c r="AV193" s="13" t="s">
        <v>119</v>
      </c>
      <c r="AW193" s="13" t="s">
        <v>31</v>
      </c>
      <c r="AX193" s="13" t="s">
        <v>69</v>
      </c>
      <c r="AY193" s="234" t="s">
        <v>120</v>
      </c>
    </row>
    <row r="194" s="14" customFormat="1">
      <c r="A194" s="14"/>
      <c r="B194" s="235"/>
      <c r="C194" s="236"/>
      <c r="D194" s="219" t="s">
        <v>132</v>
      </c>
      <c r="E194" s="237" t="s">
        <v>19</v>
      </c>
      <c r="F194" s="238" t="s">
        <v>134</v>
      </c>
      <c r="G194" s="236"/>
      <c r="H194" s="239">
        <v>6.4100000000000001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132</v>
      </c>
      <c r="AU194" s="245" t="s">
        <v>119</v>
      </c>
      <c r="AV194" s="14" t="s">
        <v>135</v>
      </c>
      <c r="AW194" s="14" t="s">
        <v>31</v>
      </c>
      <c r="AX194" s="14" t="s">
        <v>77</v>
      </c>
      <c r="AY194" s="245" t="s">
        <v>120</v>
      </c>
    </row>
    <row r="195" s="2" customFormat="1" ht="16.5" customHeight="1">
      <c r="A195" s="40"/>
      <c r="B195" s="41"/>
      <c r="C195" s="206" t="s">
        <v>231</v>
      </c>
      <c r="D195" s="206" t="s">
        <v>123</v>
      </c>
      <c r="E195" s="207" t="s">
        <v>647</v>
      </c>
      <c r="F195" s="208" t="s">
        <v>648</v>
      </c>
      <c r="G195" s="209" t="s">
        <v>126</v>
      </c>
      <c r="H195" s="210">
        <v>4.6500000000000004</v>
      </c>
      <c r="I195" s="211"/>
      <c r="J195" s="212">
        <f>ROUND(I195*H195,2)</f>
        <v>0</v>
      </c>
      <c r="K195" s="208" t="s">
        <v>168</v>
      </c>
      <c r="L195" s="46"/>
      <c r="M195" s="213" t="s">
        <v>19</v>
      </c>
      <c r="N195" s="214" t="s">
        <v>41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0.014</v>
      </c>
      <c r="T195" s="216">
        <f>S195*H195</f>
        <v>0.065100000000000005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154</v>
      </c>
      <c r="AT195" s="217" t="s">
        <v>123</v>
      </c>
      <c r="AU195" s="217" t="s">
        <v>119</v>
      </c>
      <c r="AY195" s="19" t="s">
        <v>120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119</v>
      </c>
      <c r="BK195" s="218">
        <f>ROUND(I195*H195,2)</f>
        <v>0</v>
      </c>
      <c r="BL195" s="19" t="s">
        <v>154</v>
      </c>
      <c r="BM195" s="217" t="s">
        <v>649</v>
      </c>
    </row>
    <row r="196" s="2" customFormat="1">
      <c r="A196" s="40"/>
      <c r="B196" s="41"/>
      <c r="C196" s="42"/>
      <c r="D196" s="219" t="s">
        <v>130</v>
      </c>
      <c r="E196" s="42"/>
      <c r="F196" s="220" t="s">
        <v>650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130</v>
      </c>
      <c r="AU196" s="19" t="s">
        <v>119</v>
      </c>
    </row>
    <row r="197" s="2" customFormat="1">
      <c r="A197" s="40"/>
      <c r="B197" s="41"/>
      <c r="C197" s="42"/>
      <c r="D197" s="256" t="s">
        <v>171</v>
      </c>
      <c r="E197" s="42"/>
      <c r="F197" s="257" t="s">
        <v>651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171</v>
      </c>
      <c r="AU197" s="19" t="s">
        <v>119</v>
      </c>
    </row>
    <row r="198" s="13" customFormat="1">
      <c r="A198" s="13"/>
      <c r="B198" s="224"/>
      <c r="C198" s="225"/>
      <c r="D198" s="219" t="s">
        <v>132</v>
      </c>
      <c r="E198" s="226" t="s">
        <v>19</v>
      </c>
      <c r="F198" s="227" t="s">
        <v>652</v>
      </c>
      <c r="G198" s="225"/>
      <c r="H198" s="228">
        <v>4.6500000000000004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132</v>
      </c>
      <c r="AU198" s="234" t="s">
        <v>119</v>
      </c>
      <c r="AV198" s="13" t="s">
        <v>119</v>
      </c>
      <c r="AW198" s="13" t="s">
        <v>31</v>
      </c>
      <c r="AX198" s="13" t="s">
        <v>77</v>
      </c>
      <c r="AY198" s="234" t="s">
        <v>120</v>
      </c>
    </row>
    <row r="199" s="12" customFormat="1" ht="22.8" customHeight="1">
      <c r="A199" s="12"/>
      <c r="B199" s="190"/>
      <c r="C199" s="191"/>
      <c r="D199" s="192" t="s">
        <v>68</v>
      </c>
      <c r="E199" s="204" t="s">
        <v>653</v>
      </c>
      <c r="F199" s="204" t="s">
        <v>654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SUM(P200:P215)</f>
        <v>0</v>
      </c>
      <c r="Q199" s="198"/>
      <c r="R199" s="199">
        <f>SUM(R200:R215)</f>
        <v>0</v>
      </c>
      <c r="S199" s="198"/>
      <c r="T199" s="200">
        <f>SUM(T200:T215)</f>
        <v>0.24192000000000002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119</v>
      </c>
      <c r="AT199" s="202" t="s">
        <v>68</v>
      </c>
      <c r="AU199" s="202" t="s">
        <v>77</v>
      </c>
      <c r="AY199" s="201" t="s">
        <v>120</v>
      </c>
      <c r="BK199" s="203">
        <f>SUM(BK200:BK215)</f>
        <v>0</v>
      </c>
    </row>
    <row r="200" s="2" customFormat="1" ht="16.5" customHeight="1">
      <c r="A200" s="40"/>
      <c r="B200" s="41"/>
      <c r="C200" s="206" t="s">
        <v>237</v>
      </c>
      <c r="D200" s="206" t="s">
        <v>123</v>
      </c>
      <c r="E200" s="207" t="s">
        <v>655</v>
      </c>
      <c r="F200" s="208" t="s">
        <v>656</v>
      </c>
      <c r="G200" s="209" t="s">
        <v>126</v>
      </c>
      <c r="H200" s="210">
        <v>69.120000000000005</v>
      </c>
      <c r="I200" s="211"/>
      <c r="J200" s="212">
        <f>ROUND(I200*H200,2)</f>
        <v>0</v>
      </c>
      <c r="K200" s="208" t="s">
        <v>168</v>
      </c>
      <c r="L200" s="46"/>
      <c r="M200" s="213" t="s">
        <v>19</v>
      </c>
      <c r="N200" s="214" t="s">
        <v>41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0.00050000000000000001</v>
      </c>
      <c r="T200" s="216">
        <f>S200*H200</f>
        <v>0.03456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154</v>
      </c>
      <c r="AT200" s="217" t="s">
        <v>123</v>
      </c>
      <c r="AU200" s="217" t="s">
        <v>119</v>
      </c>
      <c r="AY200" s="19" t="s">
        <v>120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119</v>
      </c>
      <c r="BK200" s="218">
        <f>ROUND(I200*H200,2)</f>
        <v>0</v>
      </c>
      <c r="BL200" s="19" t="s">
        <v>154</v>
      </c>
      <c r="BM200" s="217" t="s">
        <v>657</v>
      </c>
    </row>
    <row r="201" s="2" customFormat="1">
      <c r="A201" s="40"/>
      <c r="B201" s="41"/>
      <c r="C201" s="42"/>
      <c r="D201" s="219" t="s">
        <v>130</v>
      </c>
      <c r="E201" s="42"/>
      <c r="F201" s="220" t="s">
        <v>658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130</v>
      </c>
      <c r="AU201" s="19" t="s">
        <v>119</v>
      </c>
    </row>
    <row r="202" s="2" customFormat="1">
      <c r="A202" s="40"/>
      <c r="B202" s="41"/>
      <c r="C202" s="42"/>
      <c r="D202" s="256" t="s">
        <v>171</v>
      </c>
      <c r="E202" s="42"/>
      <c r="F202" s="257" t="s">
        <v>659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119</v>
      </c>
    </row>
    <row r="203" s="2" customFormat="1" ht="16.5" customHeight="1">
      <c r="A203" s="40"/>
      <c r="B203" s="41"/>
      <c r="C203" s="206" t="s">
        <v>7</v>
      </c>
      <c r="D203" s="206" t="s">
        <v>123</v>
      </c>
      <c r="E203" s="207" t="s">
        <v>660</v>
      </c>
      <c r="F203" s="208" t="s">
        <v>661</v>
      </c>
      <c r="G203" s="209" t="s">
        <v>126</v>
      </c>
      <c r="H203" s="210">
        <v>69.120000000000005</v>
      </c>
      <c r="I203" s="211"/>
      <c r="J203" s="212">
        <f>ROUND(I203*H203,2)</f>
        <v>0</v>
      </c>
      <c r="K203" s="208" t="s">
        <v>168</v>
      </c>
      <c r="L203" s="46"/>
      <c r="M203" s="213" t="s">
        <v>19</v>
      </c>
      <c r="N203" s="214" t="s">
        <v>41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0.0030000000000000001</v>
      </c>
      <c r="T203" s="216">
        <f>S203*H203</f>
        <v>0.20736000000000002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154</v>
      </c>
      <c r="AT203" s="217" t="s">
        <v>123</v>
      </c>
      <c r="AU203" s="217" t="s">
        <v>119</v>
      </c>
      <c r="AY203" s="19" t="s">
        <v>120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119</v>
      </c>
      <c r="BK203" s="218">
        <f>ROUND(I203*H203,2)</f>
        <v>0</v>
      </c>
      <c r="BL203" s="19" t="s">
        <v>154</v>
      </c>
      <c r="BM203" s="217" t="s">
        <v>662</v>
      </c>
    </row>
    <row r="204" s="2" customFormat="1">
      <c r="A204" s="40"/>
      <c r="B204" s="41"/>
      <c r="C204" s="42"/>
      <c r="D204" s="219" t="s">
        <v>130</v>
      </c>
      <c r="E204" s="42"/>
      <c r="F204" s="220" t="s">
        <v>661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130</v>
      </c>
      <c r="AU204" s="19" t="s">
        <v>119</v>
      </c>
    </row>
    <row r="205" s="2" customFormat="1">
      <c r="A205" s="40"/>
      <c r="B205" s="41"/>
      <c r="C205" s="42"/>
      <c r="D205" s="256" t="s">
        <v>171</v>
      </c>
      <c r="E205" s="42"/>
      <c r="F205" s="257" t="s">
        <v>663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171</v>
      </c>
      <c r="AU205" s="19" t="s">
        <v>119</v>
      </c>
    </row>
    <row r="206" s="13" customFormat="1">
      <c r="A206" s="13"/>
      <c r="B206" s="224"/>
      <c r="C206" s="225"/>
      <c r="D206" s="219" t="s">
        <v>132</v>
      </c>
      <c r="E206" s="226" t="s">
        <v>19</v>
      </c>
      <c r="F206" s="227" t="s">
        <v>664</v>
      </c>
      <c r="G206" s="225"/>
      <c r="H206" s="228">
        <v>20.25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132</v>
      </c>
      <c r="AU206" s="234" t="s">
        <v>119</v>
      </c>
      <c r="AV206" s="13" t="s">
        <v>119</v>
      </c>
      <c r="AW206" s="13" t="s">
        <v>31</v>
      </c>
      <c r="AX206" s="13" t="s">
        <v>69</v>
      </c>
      <c r="AY206" s="234" t="s">
        <v>120</v>
      </c>
    </row>
    <row r="207" s="13" customFormat="1">
      <c r="A207" s="13"/>
      <c r="B207" s="224"/>
      <c r="C207" s="225"/>
      <c r="D207" s="219" t="s">
        <v>132</v>
      </c>
      <c r="E207" s="226" t="s">
        <v>19</v>
      </c>
      <c r="F207" s="227" t="s">
        <v>665</v>
      </c>
      <c r="G207" s="225"/>
      <c r="H207" s="228">
        <v>13.74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132</v>
      </c>
      <c r="AU207" s="234" t="s">
        <v>119</v>
      </c>
      <c r="AV207" s="13" t="s">
        <v>119</v>
      </c>
      <c r="AW207" s="13" t="s">
        <v>31</v>
      </c>
      <c r="AX207" s="13" t="s">
        <v>69</v>
      </c>
      <c r="AY207" s="234" t="s">
        <v>120</v>
      </c>
    </row>
    <row r="208" s="13" customFormat="1">
      <c r="A208" s="13"/>
      <c r="B208" s="224"/>
      <c r="C208" s="225"/>
      <c r="D208" s="219" t="s">
        <v>132</v>
      </c>
      <c r="E208" s="226" t="s">
        <v>19</v>
      </c>
      <c r="F208" s="227" t="s">
        <v>666</v>
      </c>
      <c r="G208" s="225"/>
      <c r="H208" s="228">
        <v>13.32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132</v>
      </c>
      <c r="AU208" s="234" t="s">
        <v>119</v>
      </c>
      <c r="AV208" s="13" t="s">
        <v>119</v>
      </c>
      <c r="AW208" s="13" t="s">
        <v>31</v>
      </c>
      <c r="AX208" s="13" t="s">
        <v>69</v>
      </c>
      <c r="AY208" s="234" t="s">
        <v>120</v>
      </c>
    </row>
    <row r="209" s="13" customFormat="1">
      <c r="A209" s="13"/>
      <c r="B209" s="224"/>
      <c r="C209" s="225"/>
      <c r="D209" s="219" t="s">
        <v>132</v>
      </c>
      <c r="E209" s="226" t="s">
        <v>19</v>
      </c>
      <c r="F209" s="227" t="s">
        <v>667</v>
      </c>
      <c r="G209" s="225"/>
      <c r="H209" s="228">
        <v>15.779999999999999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132</v>
      </c>
      <c r="AU209" s="234" t="s">
        <v>119</v>
      </c>
      <c r="AV209" s="13" t="s">
        <v>119</v>
      </c>
      <c r="AW209" s="13" t="s">
        <v>31</v>
      </c>
      <c r="AX209" s="13" t="s">
        <v>69</v>
      </c>
      <c r="AY209" s="234" t="s">
        <v>120</v>
      </c>
    </row>
    <row r="210" s="13" customFormat="1">
      <c r="A210" s="13"/>
      <c r="B210" s="224"/>
      <c r="C210" s="225"/>
      <c r="D210" s="219" t="s">
        <v>132</v>
      </c>
      <c r="E210" s="226" t="s">
        <v>19</v>
      </c>
      <c r="F210" s="227" t="s">
        <v>668</v>
      </c>
      <c r="G210" s="225"/>
      <c r="H210" s="228">
        <v>6.0300000000000002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132</v>
      </c>
      <c r="AU210" s="234" t="s">
        <v>119</v>
      </c>
      <c r="AV210" s="13" t="s">
        <v>119</v>
      </c>
      <c r="AW210" s="13" t="s">
        <v>31</v>
      </c>
      <c r="AX210" s="13" t="s">
        <v>69</v>
      </c>
      <c r="AY210" s="234" t="s">
        <v>120</v>
      </c>
    </row>
    <row r="211" s="14" customFormat="1">
      <c r="A211" s="14"/>
      <c r="B211" s="235"/>
      <c r="C211" s="236"/>
      <c r="D211" s="219" t="s">
        <v>132</v>
      </c>
      <c r="E211" s="237" t="s">
        <v>19</v>
      </c>
      <c r="F211" s="238" t="s">
        <v>134</v>
      </c>
      <c r="G211" s="236"/>
      <c r="H211" s="239">
        <v>69.120000000000005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132</v>
      </c>
      <c r="AU211" s="245" t="s">
        <v>119</v>
      </c>
      <c r="AV211" s="14" t="s">
        <v>135</v>
      </c>
      <c r="AW211" s="14" t="s">
        <v>31</v>
      </c>
      <c r="AX211" s="14" t="s">
        <v>77</v>
      </c>
      <c r="AY211" s="245" t="s">
        <v>120</v>
      </c>
    </row>
    <row r="212" s="2" customFormat="1" ht="16.5" customHeight="1">
      <c r="A212" s="40"/>
      <c r="B212" s="41"/>
      <c r="C212" s="206" t="s">
        <v>246</v>
      </c>
      <c r="D212" s="206" t="s">
        <v>123</v>
      </c>
      <c r="E212" s="207" t="s">
        <v>669</v>
      </c>
      <c r="F212" s="208" t="s">
        <v>670</v>
      </c>
      <c r="G212" s="209" t="s">
        <v>160</v>
      </c>
      <c r="H212" s="210">
        <v>43.030000000000001</v>
      </c>
      <c r="I212" s="211"/>
      <c r="J212" s="212">
        <f>ROUND(I212*H212,2)</f>
        <v>0</v>
      </c>
      <c r="K212" s="208" t="s">
        <v>168</v>
      </c>
      <c r="L212" s="46"/>
      <c r="M212" s="213" t="s">
        <v>19</v>
      </c>
      <c r="N212" s="214" t="s">
        <v>41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154</v>
      </c>
      <c r="AT212" s="217" t="s">
        <v>123</v>
      </c>
      <c r="AU212" s="217" t="s">
        <v>119</v>
      </c>
      <c r="AY212" s="19" t="s">
        <v>120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119</v>
      </c>
      <c r="BK212" s="218">
        <f>ROUND(I212*H212,2)</f>
        <v>0</v>
      </c>
      <c r="BL212" s="19" t="s">
        <v>154</v>
      </c>
      <c r="BM212" s="217" t="s">
        <v>671</v>
      </c>
    </row>
    <row r="213" s="2" customFormat="1">
      <c r="A213" s="40"/>
      <c r="B213" s="41"/>
      <c r="C213" s="42"/>
      <c r="D213" s="219" t="s">
        <v>130</v>
      </c>
      <c r="E213" s="42"/>
      <c r="F213" s="220" t="s">
        <v>672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130</v>
      </c>
      <c r="AU213" s="19" t="s">
        <v>119</v>
      </c>
    </row>
    <row r="214" s="2" customFormat="1">
      <c r="A214" s="40"/>
      <c r="B214" s="41"/>
      <c r="C214" s="42"/>
      <c r="D214" s="256" t="s">
        <v>171</v>
      </c>
      <c r="E214" s="42"/>
      <c r="F214" s="257" t="s">
        <v>673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171</v>
      </c>
      <c r="AU214" s="19" t="s">
        <v>119</v>
      </c>
    </row>
    <row r="215" s="13" customFormat="1">
      <c r="A215" s="13"/>
      <c r="B215" s="224"/>
      <c r="C215" s="225"/>
      <c r="D215" s="219" t="s">
        <v>132</v>
      </c>
      <c r="E215" s="226" t="s">
        <v>19</v>
      </c>
      <c r="F215" s="227" t="s">
        <v>674</v>
      </c>
      <c r="G215" s="225"/>
      <c r="H215" s="228">
        <v>43.030000000000001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132</v>
      </c>
      <c r="AU215" s="234" t="s">
        <v>119</v>
      </c>
      <c r="AV215" s="13" t="s">
        <v>119</v>
      </c>
      <c r="AW215" s="13" t="s">
        <v>31</v>
      </c>
      <c r="AX215" s="13" t="s">
        <v>77</v>
      </c>
      <c r="AY215" s="234" t="s">
        <v>120</v>
      </c>
    </row>
    <row r="216" s="12" customFormat="1" ht="22.8" customHeight="1">
      <c r="A216" s="12"/>
      <c r="B216" s="190"/>
      <c r="C216" s="191"/>
      <c r="D216" s="192" t="s">
        <v>68</v>
      </c>
      <c r="E216" s="204" t="s">
        <v>675</v>
      </c>
      <c r="F216" s="204" t="s">
        <v>676</v>
      </c>
      <c r="G216" s="191"/>
      <c r="H216" s="191"/>
      <c r="I216" s="194"/>
      <c r="J216" s="205">
        <f>BK216</f>
        <v>0</v>
      </c>
      <c r="K216" s="191"/>
      <c r="L216" s="196"/>
      <c r="M216" s="197"/>
      <c r="N216" s="198"/>
      <c r="O216" s="198"/>
      <c r="P216" s="199">
        <f>SUM(P217:P219)</f>
        <v>0</v>
      </c>
      <c r="Q216" s="198"/>
      <c r="R216" s="199">
        <f>SUM(R217:R219)</f>
        <v>0</v>
      </c>
      <c r="S216" s="198"/>
      <c r="T216" s="200">
        <f>SUM(T217:T219)</f>
        <v>0.080000000000000002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1" t="s">
        <v>119</v>
      </c>
      <c r="AT216" s="202" t="s">
        <v>68</v>
      </c>
      <c r="AU216" s="202" t="s">
        <v>77</v>
      </c>
      <c r="AY216" s="201" t="s">
        <v>120</v>
      </c>
      <c r="BK216" s="203">
        <f>SUM(BK217:BK219)</f>
        <v>0</v>
      </c>
    </row>
    <row r="217" s="2" customFormat="1" ht="16.5" customHeight="1">
      <c r="A217" s="40"/>
      <c r="B217" s="41"/>
      <c r="C217" s="206" t="s">
        <v>251</v>
      </c>
      <c r="D217" s="206" t="s">
        <v>123</v>
      </c>
      <c r="E217" s="207" t="s">
        <v>677</v>
      </c>
      <c r="F217" s="208" t="s">
        <v>678</v>
      </c>
      <c r="G217" s="209" t="s">
        <v>138</v>
      </c>
      <c r="H217" s="210">
        <v>1</v>
      </c>
      <c r="I217" s="211"/>
      <c r="J217" s="212">
        <f>ROUND(I217*H217,2)</f>
        <v>0</v>
      </c>
      <c r="K217" s="208" t="s">
        <v>168</v>
      </c>
      <c r="L217" s="46"/>
      <c r="M217" s="213" t="s">
        <v>19</v>
      </c>
      <c r="N217" s="214" t="s">
        <v>41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0.080000000000000002</v>
      </c>
      <c r="T217" s="216">
        <f>S217*H217</f>
        <v>0.080000000000000002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154</v>
      </c>
      <c r="AT217" s="217" t="s">
        <v>123</v>
      </c>
      <c r="AU217" s="217" t="s">
        <v>119</v>
      </c>
      <c r="AY217" s="19" t="s">
        <v>120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119</v>
      </c>
      <c r="BK217" s="218">
        <f>ROUND(I217*H217,2)</f>
        <v>0</v>
      </c>
      <c r="BL217" s="19" t="s">
        <v>154</v>
      </c>
      <c r="BM217" s="217" t="s">
        <v>679</v>
      </c>
    </row>
    <row r="218" s="2" customFormat="1">
      <c r="A218" s="40"/>
      <c r="B218" s="41"/>
      <c r="C218" s="42"/>
      <c r="D218" s="219" t="s">
        <v>130</v>
      </c>
      <c r="E218" s="42"/>
      <c r="F218" s="220" t="s">
        <v>678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130</v>
      </c>
      <c r="AU218" s="19" t="s">
        <v>119</v>
      </c>
    </row>
    <row r="219" s="2" customFormat="1">
      <c r="A219" s="40"/>
      <c r="B219" s="41"/>
      <c r="C219" s="42"/>
      <c r="D219" s="256" t="s">
        <v>171</v>
      </c>
      <c r="E219" s="42"/>
      <c r="F219" s="257" t="s">
        <v>680</v>
      </c>
      <c r="G219" s="42"/>
      <c r="H219" s="42"/>
      <c r="I219" s="221"/>
      <c r="J219" s="42"/>
      <c r="K219" s="42"/>
      <c r="L219" s="46"/>
      <c r="M219" s="258"/>
      <c r="N219" s="259"/>
      <c r="O219" s="260"/>
      <c r="P219" s="260"/>
      <c r="Q219" s="260"/>
      <c r="R219" s="260"/>
      <c r="S219" s="260"/>
      <c r="T219" s="261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171</v>
      </c>
      <c r="AU219" s="19" t="s">
        <v>119</v>
      </c>
    </row>
    <row r="220" s="2" customFormat="1" ht="6.96" customHeight="1">
      <c r="A220" s="40"/>
      <c r="B220" s="61"/>
      <c r="C220" s="62"/>
      <c r="D220" s="62"/>
      <c r="E220" s="62"/>
      <c r="F220" s="62"/>
      <c r="G220" s="62"/>
      <c r="H220" s="62"/>
      <c r="I220" s="62"/>
      <c r="J220" s="62"/>
      <c r="K220" s="62"/>
      <c r="L220" s="46"/>
      <c r="M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</row>
  </sheetData>
  <sheetProtection sheet="1" autoFilter="0" formatColumns="0" formatRows="0" objects="1" scenarios="1" spinCount="100000" saltValue="iivzAhz7rBVvKrfsjwasQmpom+8iMbQpTOYVzE4x2y0/35w8aQw0Vf5FbJolbxVPoxnFbKaDaN2Sl2zdNF3sdg==" hashValue="taQxltv51nt5P/yFagOeOU0HKa+m+QnOubDZ76/eR/GFMmWaaanJsDeH6w9TDMpw4g1ZrSmIcH22Se2Bg/jVAA==" algorithmName="SHA-512" password="CC35"/>
  <autoFilter ref="C85:K2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2/945421110"/>
    <hyperlink ref="F95" r:id="rId2" display="https://podminky.urs.cz/item/CS_URS_2024_02/964011221"/>
    <hyperlink ref="F99" r:id="rId3" display="https://podminky.urs.cz/item/CS_URS_2024_02/965082933"/>
    <hyperlink ref="F105" r:id="rId4" display="https://podminky.urs.cz/item/CS_URS_2024_02/968072245"/>
    <hyperlink ref="F111" r:id="rId5" display="https://podminky.urs.cz/item/CS_URS_2024_02/971033651"/>
    <hyperlink ref="F117" r:id="rId6" display="https://podminky.urs.cz/item/CS_URS_2024_02/974031143"/>
    <hyperlink ref="F131" r:id="rId7" display="https://podminky.urs.cz/item/CS_URS_2024_02/977131115"/>
    <hyperlink ref="F146" r:id="rId8" display="https://podminky.urs.cz/item/CS_URS_2024_02/977131215"/>
    <hyperlink ref="F150" r:id="rId9" display="https://podminky.urs.cz/item/CS_URS_2024_02/977132111"/>
    <hyperlink ref="F155" r:id="rId10" display="https://podminky.urs.cz/item/CS_URS_2024_02/977132112"/>
    <hyperlink ref="F160" r:id="rId11" display="https://podminky.urs.cz/item/CS_URS_2024_02/977151111"/>
    <hyperlink ref="F165" r:id="rId12" display="https://podminky.urs.cz/item/CS_URS_2024_02/977151122"/>
    <hyperlink ref="F170" r:id="rId13" display="https://podminky.urs.cz/item/CS_URS_2024_02/977151124"/>
    <hyperlink ref="F176" r:id="rId14" display="https://podminky.urs.cz/item/CS_URS_2024_02/997013211"/>
    <hyperlink ref="F179" r:id="rId15" display="https://podminky.urs.cz/item/CS_URS_2024_02/997013501"/>
    <hyperlink ref="F182" r:id="rId16" display="https://podminky.urs.cz/item/CS_URS_2024_02/997013509"/>
    <hyperlink ref="F186" r:id="rId17" display="https://podminky.urs.cz/item/CS_URS_2024_02/997013631"/>
    <hyperlink ref="F191" r:id="rId18" display="https://podminky.urs.cz/item/CS_URS_2024_02/762522811"/>
    <hyperlink ref="F197" r:id="rId19" display="https://podminky.urs.cz/item/CS_URS_2024_02/762815811"/>
    <hyperlink ref="F202" r:id="rId20" display="https://podminky.urs.cz/item/CS_URS_2024_02/776145811"/>
    <hyperlink ref="F205" r:id="rId21" display="https://podminky.urs.cz/item/CS_URS_2024_02/776201814"/>
    <hyperlink ref="F214" r:id="rId22" display="https://podminky.urs.cz/item/CS_URS_2024_02/776991811"/>
    <hyperlink ref="F219" r:id="rId23" display="https://podminky.urs.cz/item/CS_URS_2024_02/795121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ROUND((SUM(BE91:BE335)),  2)</f>
        <v>0</v>
      </c>
      <c r="G33" s="40"/>
      <c r="H33" s="40"/>
      <c r="I33" s="150">
        <v>0.20999999999999999</v>
      </c>
      <c r="J33" s="149">
        <f>ROUND(((SUM(BE91:BE335))*I33),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ROUND((SUM(BF91:BF335)),  2)</f>
        <v>0</v>
      </c>
      <c r="G34" s="40"/>
      <c r="H34" s="40"/>
      <c r="I34" s="150">
        <v>0.12</v>
      </c>
      <c r="J34" s="149">
        <f>ROUND(((SUM(BF91:BF335))*I34),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ROUND((SUM(BG91:BG335)),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ROUND((SUM(BH91:BH335)),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ROUND((SUM(BI91:BI335)),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SO022 - ASŘ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502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682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683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684</v>
      </c>
      <c r="E63" s="176"/>
      <c r="F63" s="176"/>
      <c r="G63" s="176"/>
      <c r="H63" s="176"/>
      <c r="I63" s="176"/>
      <c r="J63" s="177">
        <f>J138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J142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685</v>
      </c>
      <c r="E65" s="176"/>
      <c r="F65" s="176"/>
      <c r="G65" s="176"/>
      <c r="H65" s="176"/>
      <c r="I65" s="176"/>
      <c r="J65" s="177">
        <f>J143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505</v>
      </c>
      <c r="E66" s="176"/>
      <c r="F66" s="176"/>
      <c r="G66" s="176"/>
      <c r="H66" s="176"/>
      <c r="I66" s="176"/>
      <c r="J66" s="177">
        <f>J154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686</v>
      </c>
      <c r="E67" s="176"/>
      <c r="F67" s="176"/>
      <c r="G67" s="176"/>
      <c r="H67" s="176"/>
      <c r="I67" s="176"/>
      <c r="J67" s="177">
        <f>J185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687</v>
      </c>
      <c r="E68" s="176"/>
      <c r="F68" s="176"/>
      <c r="G68" s="176"/>
      <c r="H68" s="176"/>
      <c r="I68" s="176"/>
      <c r="J68" s="177">
        <f>J213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688</v>
      </c>
      <c r="E69" s="176"/>
      <c r="F69" s="176"/>
      <c r="G69" s="176"/>
      <c r="H69" s="176"/>
      <c r="I69" s="176"/>
      <c r="J69" s="177">
        <f>J235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689</v>
      </c>
      <c r="E70" s="176"/>
      <c r="F70" s="176"/>
      <c r="G70" s="176"/>
      <c r="H70" s="176"/>
      <c r="I70" s="176"/>
      <c r="J70" s="177">
        <f>J267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102</v>
      </c>
      <c r="E71" s="176"/>
      <c r="F71" s="176"/>
      <c r="G71" s="176"/>
      <c r="H71" s="176"/>
      <c r="I71" s="176"/>
      <c r="J71" s="177">
        <f>J326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 xml:space="preserve">Oprava  bytu výpravní budovy Stařeč č. p. 143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94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SO022 - ASŘ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28. 8. 2024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 xml:space="preserve"> </v>
      </c>
      <c r="G87" s="42"/>
      <c r="H87" s="42"/>
      <c r="I87" s="34" t="s">
        <v>30</v>
      </c>
      <c r="J87" s="38" t="str">
        <f>E21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IF(E18="","",E18)</f>
        <v>Vyplň údaj</v>
      </c>
      <c r="G88" s="42"/>
      <c r="H88" s="42"/>
      <c r="I88" s="34" t="s">
        <v>32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105</v>
      </c>
      <c r="D90" s="182" t="s">
        <v>54</v>
      </c>
      <c r="E90" s="182" t="s">
        <v>50</v>
      </c>
      <c r="F90" s="182" t="s">
        <v>51</v>
      </c>
      <c r="G90" s="182" t="s">
        <v>106</v>
      </c>
      <c r="H90" s="182" t="s">
        <v>107</v>
      </c>
      <c r="I90" s="182" t="s">
        <v>108</v>
      </c>
      <c r="J90" s="182" t="s">
        <v>98</v>
      </c>
      <c r="K90" s="183" t="s">
        <v>109</v>
      </c>
      <c r="L90" s="184"/>
      <c r="M90" s="94" t="s">
        <v>19</v>
      </c>
      <c r="N90" s="95" t="s">
        <v>39</v>
      </c>
      <c r="O90" s="95" t="s">
        <v>110</v>
      </c>
      <c r="P90" s="95" t="s">
        <v>111</v>
      </c>
      <c r="Q90" s="95" t="s">
        <v>112</v>
      </c>
      <c r="R90" s="95" t="s">
        <v>113</v>
      </c>
      <c r="S90" s="95" t="s">
        <v>114</v>
      </c>
      <c r="T90" s="96" t="s">
        <v>115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116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P92+P142</f>
        <v>0</v>
      </c>
      <c r="Q91" s="98"/>
      <c r="R91" s="187">
        <f>R92+R142</f>
        <v>8.9587573999999996</v>
      </c>
      <c r="S91" s="98"/>
      <c r="T91" s="188">
        <f>T92+T142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99</v>
      </c>
      <c r="BK91" s="189">
        <f>BK92+BK142</f>
        <v>0</v>
      </c>
    </row>
    <row r="92" s="12" customFormat="1" ht="25.92" customHeight="1">
      <c r="A92" s="12"/>
      <c r="B92" s="190"/>
      <c r="C92" s="191"/>
      <c r="D92" s="192" t="s">
        <v>68</v>
      </c>
      <c r="E92" s="193" t="s">
        <v>508</v>
      </c>
      <c r="F92" s="193" t="s">
        <v>509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P93+P106+P138</f>
        <v>0</v>
      </c>
      <c r="Q92" s="198"/>
      <c r="R92" s="199">
        <f>R93+R106+R138</f>
        <v>4.5416816799999999</v>
      </c>
      <c r="S92" s="198"/>
      <c r="T92" s="200">
        <f>T93+T106+T138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69</v>
      </c>
      <c r="AY92" s="201" t="s">
        <v>120</v>
      </c>
      <c r="BK92" s="203">
        <f>BK93+BK106+BK138</f>
        <v>0</v>
      </c>
    </row>
    <row r="93" s="12" customFormat="1" ht="22.8" customHeight="1">
      <c r="A93" s="12"/>
      <c r="B93" s="190"/>
      <c r="C93" s="191"/>
      <c r="D93" s="192" t="s">
        <v>68</v>
      </c>
      <c r="E93" s="204" t="s">
        <v>142</v>
      </c>
      <c r="F93" s="204" t="s">
        <v>690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SUM(P94:P105)</f>
        <v>0</v>
      </c>
      <c r="Q93" s="198"/>
      <c r="R93" s="199">
        <f>SUM(R94:R105)</f>
        <v>0.65736667999999998</v>
      </c>
      <c r="S93" s="198"/>
      <c r="T93" s="200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77</v>
      </c>
      <c r="AT93" s="202" t="s">
        <v>68</v>
      </c>
      <c r="AU93" s="202" t="s">
        <v>77</v>
      </c>
      <c r="AY93" s="201" t="s">
        <v>120</v>
      </c>
      <c r="BK93" s="203">
        <f>SUM(BK94:BK105)</f>
        <v>0</v>
      </c>
    </row>
    <row r="94" s="2" customFormat="1" ht="16.5" customHeight="1">
      <c r="A94" s="40"/>
      <c r="B94" s="41"/>
      <c r="C94" s="206" t="s">
        <v>77</v>
      </c>
      <c r="D94" s="206" t="s">
        <v>123</v>
      </c>
      <c r="E94" s="207" t="s">
        <v>691</v>
      </c>
      <c r="F94" s="208" t="s">
        <v>692</v>
      </c>
      <c r="G94" s="209" t="s">
        <v>520</v>
      </c>
      <c r="H94" s="210">
        <v>0.17399999999999999</v>
      </c>
      <c r="I94" s="211"/>
      <c r="J94" s="212">
        <f>ROUND(I94*H94,2)</f>
        <v>0</v>
      </c>
      <c r="K94" s="208" t="s">
        <v>168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1.94302</v>
      </c>
      <c r="R94" s="215">
        <f>Q94*H94</f>
        <v>0.33808547999999999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135</v>
      </c>
      <c r="AT94" s="217" t="s">
        <v>123</v>
      </c>
      <c r="AU94" s="217" t="s">
        <v>119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119</v>
      </c>
      <c r="BK94" s="218">
        <f>ROUND(I94*H94,2)</f>
        <v>0</v>
      </c>
      <c r="BL94" s="19" t="s">
        <v>135</v>
      </c>
      <c r="BM94" s="217" t="s">
        <v>693</v>
      </c>
    </row>
    <row r="95" s="2" customFormat="1">
      <c r="A95" s="40"/>
      <c r="B95" s="41"/>
      <c r="C95" s="42"/>
      <c r="D95" s="219" t="s">
        <v>130</v>
      </c>
      <c r="E95" s="42"/>
      <c r="F95" s="220" t="s">
        <v>694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119</v>
      </c>
    </row>
    <row r="96" s="2" customFormat="1">
      <c r="A96" s="40"/>
      <c r="B96" s="41"/>
      <c r="C96" s="42"/>
      <c r="D96" s="256" t="s">
        <v>171</v>
      </c>
      <c r="E96" s="42"/>
      <c r="F96" s="257" t="s">
        <v>695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171</v>
      </c>
      <c r="AU96" s="19" t="s">
        <v>119</v>
      </c>
    </row>
    <row r="97" s="13" customFormat="1">
      <c r="A97" s="13"/>
      <c r="B97" s="224"/>
      <c r="C97" s="225"/>
      <c r="D97" s="219" t="s">
        <v>132</v>
      </c>
      <c r="E97" s="226" t="s">
        <v>19</v>
      </c>
      <c r="F97" s="227" t="s">
        <v>696</v>
      </c>
      <c r="G97" s="225"/>
      <c r="H97" s="228">
        <v>0.17399999999999999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119</v>
      </c>
      <c r="AV97" s="13" t="s">
        <v>119</v>
      </c>
      <c r="AW97" s="13" t="s">
        <v>31</v>
      </c>
      <c r="AX97" s="13" t="s">
        <v>77</v>
      </c>
      <c r="AY97" s="234" t="s">
        <v>120</v>
      </c>
    </row>
    <row r="98" s="2" customFormat="1" ht="16.5" customHeight="1">
      <c r="A98" s="40"/>
      <c r="B98" s="41"/>
      <c r="C98" s="206" t="s">
        <v>119</v>
      </c>
      <c r="D98" s="206" t="s">
        <v>123</v>
      </c>
      <c r="E98" s="207" t="s">
        <v>697</v>
      </c>
      <c r="F98" s="208" t="s">
        <v>698</v>
      </c>
      <c r="G98" s="209" t="s">
        <v>618</v>
      </c>
      <c r="H98" s="210">
        <v>0.097000000000000003</v>
      </c>
      <c r="I98" s="211"/>
      <c r="J98" s="212">
        <f>ROUND(I98*H98,2)</f>
        <v>0</v>
      </c>
      <c r="K98" s="208" t="s">
        <v>168</v>
      </c>
      <c r="L98" s="46"/>
      <c r="M98" s="213" t="s">
        <v>19</v>
      </c>
      <c r="N98" s="214" t="s">
        <v>41</v>
      </c>
      <c r="O98" s="86"/>
      <c r="P98" s="215">
        <f>O98*H98</f>
        <v>0</v>
      </c>
      <c r="Q98" s="215">
        <v>1.0900000000000001</v>
      </c>
      <c r="R98" s="215">
        <f>Q98*H98</f>
        <v>0.10573000000000001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135</v>
      </c>
      <c r="AT98" s="217" t="s">
        <v>123</v>
      </c>
      <c r="AU98" s="217" t="s">
        <v>119</v>
      </c>
      <c r="AY98" s="19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119</v>
      </c>
      <c r="BK98" s="218">
        <f>ROUND(I98*H98,2)</f>
        <v>0</v>
      </c>
      <c r="BL98" s="19" t="s">
        <v>135</v>
      </c>
      <c r="BM98" s="217" t="s">
        <v>699</v>
      </c>
    </row>
    <row r="99" s="2" customFormat="1">
      <c r="A99" s="40"/>
      <c r="B99" s="41"/>
      <c r="C99" s="42"/>
      <c r="D99" s="219" t="s">
        <v>130</v>
      </c>
      <c r="E99" s="42"/>
      <c r="F99" s="220" t="s">
        <v>700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119</v>
      </c>
    </row>
    <row r="100" s="2" customFormat="1">
      <c r="A100" s="40"/>
      <c r="B100" s="41"/>
      <c r="C100" s="42"/>
      <c r="D100" s="256" t="s">
        <v>171</v>
      </c>
      <c r="E100" s="42"/>
      <c r="F100" s="257" t="s">
        <v>701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171</v>
      </c>
      <c r="AU100" s="19" t="s">
        <v>119</v>
      </c>
    </row>
    <row r="101" s="13" customFormat="1">
      <c r="A101" s="13"/>
      <c r="B101" s="224"/>
      <c r="C101" s="225"/>
      <c r="D101" s="219" t="s">
        <v>132</v>
      </c>
      <c r="E101" s="226" t="s">
        <v>19</v>
      </c>
      <c r="F101" s="227" t="s">
        <v>702</v>
      </c>
      <c r="G101" s="225"/>
      <c r="H101" s="228">
        <v>0.097000000000000003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119</v>
      </c>
      <c r="AV101" s="13" t="s">
        <v>119</v>
      </c>
      <c r="AW101" s="13" t="s">
        <v>31</v>
      </c>
      <c r="AX101" s="13" t="s">
        <v>77</v>
      </c>
      <c r="AY101" s="234" t="s">
        <v>120</v>
      </c>
    </row>
    <row r="102" s="2" customFormat="1" ht="16.5" customHeight="1">
      <c r="A102" s="40"/>
      <c r="B102" s="41"/>
      <c r="C102" s="206" t="s">
        <v>142</v>
      </c>
      <c r="D102" s="206" t="s">
        <v>123</v>
      </c>
      <c r="E102" s="207" t="s">
        <v>703</v>
      </c>
      <c r="F102" s="208" t="s">
        <v>704</v>
      </c>
      <c r="G102" s="209" t="s">
        <v>126</v>
      </c>
      <c r="H102" s="210">
        <v>3.46</v>
      </c>
      <c r="I102" s="211"/>
      <c r="J102" s="212">
        <f>ROUND(I102*H102,2)</f>
        <v>0</v>
      </c>
      <c r="K102" s="208" t="s">
        <v>168</v>
      </c>
      <c r="L102" s="46"/>
      <c r="M102" s="213" t="s">
        <v>19</v>
      </c>
      <c r="N102" s="214" t="s">
        <v>41</v>
      </c>
      <c r="O102" s="86"/>
      <c r="P102" s="215">
        <f>O102*H102</f>
        <v>0</v>
      </c>
      <c r="Q102" s="215">
        <v>0.061719999999999997</v>
      </c>
      <c r="R102" s="215">
        <f>Q102*H102</f>
        <v>0.2135512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135</v>
      </c>
      <c r="AT102" s="217" t="s">
        <v>123</v>
      </c>
      <c r="AU102" s="217" t="s">
        <v>119</v>
      </c>
      <c r="AY102" s="19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119</v>
      </c>
      <c r="BK102" s="218">
        <f>ROUND(I102*H102,2)</f>
        <v>0</v>
      </c>
      <c r="BL102" s="19" t="s">
        <v>135</v>
      </c>
      <c r="BM102" s="217" t="s">
        <v>705</v>
      </c>
    </row>
    <row r="103" s="2" customFormat="1">
      <c r="A103" s="40"/>
      <c r="B103" s="41"/>
      <c r="C103" s="42"/>
      <c r="D103" s="219" t="s">
        <v>130</v>
      </c>
      <c r="E103" s="42"/>
      <c r="F103" s="220" t="s">
        <v>706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130</v>
      </c>
      <c r="AU103" s="19" t="s">
        <v>119</v>
      </c>
    </row>
    <row r="104" s="2" customFormat="1">
      <c r="A104" s="40"/>
      <c r="B104" s="41"/>
      <c r="C104" s="42"/>
      <c r="D104" s="256" t="s">
        <v>171</v>
      </c>
      <c r="E104" s="42"/>
      <c r="F104" s="257" t="s">
        <v>707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119</v>
      </c>
    </row>
    <row r="105" s="13" customFormat="1">
      <c r="A105" s="13"/>
      <c r="B105" s="224"/>
      <c r="C105" s="225"/>
      <c r="D105" s="219" t="s">
        <v>132</v>
      </c>
      <c r="E105" s="226" t="s">
        <v>19</v>
      </c>
      <c r="F105" s="227" t="s">
        <v>708</v>
      </c>
      <c r="G105" s="225"/>
      <c r="H105" s="228">
        <v>3.46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119</v>
      </c>
      <c r="AV105" s="13" t="s">
        <v>119</v>
      </c>
      <c r="AW105" s="13" t="s">
        <v>31</v>
      </c>
      <c r="AX105" s="13" t="s">
        <v>77</v>
      </c>
      <c r="AY105" s="234" t="s">
        <v>120</v>
      </c>
    </row>
    <row r="106" s="12" customFormat="1" ht="22.8" customHeight="1">
      <c r="A106" s="12"/>
      <c r="B106" s="190"/>
      <c r="C106" s="191"/>
      <c r="D106" s="192" t="s">
        <v>68</v>
      </c>
      <c r="E106" s="204" t="s">
        <v>165</v>
      </c>
      <c r="F106" s="204" t="s">
        <v>709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SUM(P107:P137)</f>
        <v>0</v>
      </c>
      <c r="Q106" s="198"/>
      <c r="R106" s="199">
        <f>SUM(R107:R137)</f>
        <v>3.884315</v>
      </c>
      <c r="S106" s="198"/>
      <c r="T106" s="200">
        <f>SUM(T107:T137)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77</v>
      </c>
      <c r="AT106" s="202" t="s">
        <v>68</v>
      </c>
      <c r="AU106" s="202" t="s">
        <v>77</v>
      </c>
      <c r="AY106" s="201" t="s">
        <v>120</v>
      </c>
      <c r="BK106" s="203">
        <f>SUM(BK107:BK137)</f>
        <v>0</v>
      </c>
    </row>
    <row r="107" s="2" customFormat="1" ht="16.5" customHeight="1">
      <c r="A107" s="40"/>
      <c r="B107" s="41"/>
      <c r="C107" s="206" t="s">
        <v>135</v>
      </c>
      <c r="D107" s="206" t="s">
        <v>123</v>
      </c>
      <c r="E107" s="207" t="s">
        <v>710</v>
      </c>
      <c r="F107" s="208" t="s">
        <v>711</v>
      </c>
      <c r="G107" s="209" t="s">
        <v>126</v>
      </c>
      <c r="H107" s="210">
        <v>15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41</v>
      </c>
      <c r="O107" s="86"/>
      <c r="P107" s="215">
        <f>O107*H107</f>
        <v>0</v>
      </c>
      <c r="Q107" s="215">
        <v>0.056000000000000001</v>
      </c>
      <c r="R107" s="215">
        <f>Q107*H107</f>
        <v>0.83999999999999997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135</v>
      </c>
      <c r="AT107" s="217" t="s">
        <v>123</v>
      </c>
      <c r="AU107" s="217" t="s">
        <v>119</v>
      </c>
      <c r="AY107" s="19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119</v>
      </c>
      <c r="BK107" s="218">
        <f>ROUND(I107*H107,2)</f>
        <v>0</v>
      </c>
      <c r="BL107" s="19" t="s">
        <v>135</v>
      </c>
      <c r="BM107" s="217" t="s">
        <v>712</v>
      </c>
    </row>
    <row r="108" s="2" customFormat="1">
      <c r="A108" s="40"/>
      <c r="B108" s="41"/>
      <c r="C108" s="42"/>
      <c r="D108" s="219" t="s">
        <v>130</v>
      </c>
      <c r="E108" s="42"/>
      <c r="F108" s="220" t="s">
        <v>711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119</v>
      </c>
    </row>
    <row r="109" s="13" customFormat="1">
      <c r="A109" s="13"/>
      <c r="B109" s="224"/>
      <c r="C109" s="225"/>
      <c r="D109" s="219" t="s">
        <v>132</v>
      </c>
      <c r="E109" s="226" t="s">
        <v>19</v>
      </c>
      <c r="F109" s="227" t="s">
        <v>713</v>
      </c>
      <c r="G109" s="225"/>
      <c r="H109" s="228">
        <v>15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132</v>
      </c>
      <c r="AU109" s="234" t="s">
        <v>119</v>
      </c>
      <c r="AV109" s="13" t="s">
        <v>119</v>
      </c>
      <c r="AW109" s="13" t="s">
        <v>31</v>
      </c>
      <c r="AX109" s="13" t="s">
        <v>69</v>
      </c>
      <c r="AY109" s="234" t="s">
        <v>120</v>
      </c>
    </row>
    <row r="110" s="14" customFormat="1">
      <c r="A110" s="14"/>
      <c r="B110" s="235"/>
      <c r="C110" s="236"/>
      <c r="D110" s="219" t="s">
        <v>132</v>
      </c>
      <c r="E110" s="237" t="s">
        <v>19</v>
      </c>
      <c r="F110" s="238" t="s">
        <v>134</v>
      </c>
      <c r="G110" s="236"/>
      <c r="H110" s="239">
        <v>15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132</v>
      </c>
      <c r="AU110" s="245" t="s">
        <v>119</v>
      </c>
      <c r="AV110" s="14" t="s">
        <v>135</v>
      </c>
      <c r="AW110" s="14" t="s">
        <v>4</v>
      </c>
      <c r="AX110" s="14" t="s">
        <v>77</v>
      </c>
      <c r="AY110" s="245" t="s">
        <v>120</v>
      </c>
    </row>
    <row r="111" s="2" customFormat="1" ht="16.5" customHeight="1">
      <c r="A111" s="40"/>
      <c r="B111" s="41"/>
      <c r="C111" s="206" t="s">
        <v>157</v>
      </c>
      <c r="D111" s="206" t="s">
        <v>123</v>
      </c>
      <c r="E111" s="207" t="s">
        <v>714</v>
      </c>
      <c r="F111" s="208" t="s">
        <v>715</v>
      </c>
      <c r="G111" s="209" t="s">
        <v>126</v>
      </c>
      <c r="H111" s="210">
        <v>200.84999999999999</v>
      </c>
      <c r="I111" s="211"/>
      <c r="J111" s="212">
        <f>ROUND(I111*H111,2)</f>
        <v>0</v>
      </c>
      <c r="K111" s="208" t="s">
        <v>168</v>
      </c>
      <c r="L111" s="46"/>
      <c r="M111" s="213" t="s">
        <v>19</v>
      </c>
      <c r="N111" s="214" t="s">
        <v>41</v>
      </c>
      <c r="O111" s="86"/>
      <c r="P111" s="215">
        <f>O111*H111</f>
        <v>0</v>
      </c>
      <c r="Q111" s="215">
        <v>0.0043800000000000002</v>
      </c>
      <c r="R111" s="215">
        <f>Q111*H111</f>
        <v>0.87972300000000003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135</v>
      </c>
      <c r="AT111" s="217" t="s">
        <v>123</v>
      </c>
      <c r="AU111" s="217" t="s">
        <v>119</v>
      </c>
      <c r="AY111" s="19" t="s">
        <v>120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119</v>
      </c>
      <c r="BK111" s="218">
        <f>ROUND(I111*H111,2)</f>
        <v>0</v>
      </c>
      <c r="BL111" s="19" t="s">
        <v>135</v>
      </c>
      <c r="BM111" s="217" t="s">
        <v>716</v>
      </c>
    </row>
    <row r="112" s="2" customFormat="1">
      <c r="A112" s="40"/>
      <c r="B112" s="41"/>
      <c r="C112" s="42"/>
      <c r="D112" s="219" t="s">
        <v>130</v>
      </c>
      <c r="E112" s="42"/>
      <c r="F112" s="220" t="s">
        <v>717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</v>
      </c>
      <c r="AU112" s="19" t="s">
        <v>119</v>
      </c>
    </row>
    <row r="113" s="2" customFormat="1">
      <c r="A113" s="40"/>
      <c r="B113" s="41"/>
      <c r="C113" s="42"/>
      <c r="D113" s="256" t="s">
        <v>171</v>
      </c>
      <c r="E113" s="42"/>
      <c r="F113" s="257" t="s">
        <v>718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171</v>
      </c>
      <c r="AU113" s="19" t="s">
        <v>119</v>
      </c>
    </row>
    <row r="114" s="13" customFormat="1">
      <c r="A114" s="13"/>
      <c r="B114" s="224"/>
      <c r="C114" s="225"/>
      <c r="D114" s="219" t="s">
        <v>132</v>
      </c>
      <c r="E114" s="226" t="s">
        <v>19</v>
      </c>
      <c r="F114" s="227" t="s">
        <v>719</v>
      </c>
      <c r="G114" s="225"/>
      <c r="H114" s="228">
        <v>42.789000000000001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132</v>
      </c>
      <c r="AU114" s="234" t="s">
        <v>119</v>
      </c>
      <c r="AV114" s="13" t="s">
        <v>119</v>
      </c>
      <c r="AW114" s="13" t="s">
        <v>31</v>
      </c>
      <c r="AX114" s="13" t="s">
        <v>69</v>
      </c>
      <c r="AY114" s="234" t="s">
        <v>120</v>
      </c>
    </row>
    <row r="115" s="13" customFormat="1">
      <c r="A115" s="13"/>
      <c r="B115" s="224"/>
      <c r="C115" s="225"/>
      <c r="D115" s="219" t="s">
        <v>132</v>
      </c>
      <c r="E115" s="226" t="s">
        <v>19</v>
      </c>
      <c r="F115" s="227" t="s">
        <v>720</v>
      </c>
      <c r="G115" s="225"/>
      <c r="H115" s="228">
        <v>37.481000000000002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132</v>
      </c>
      <c r="AU115" s="234" t="s">
        <v>119</v>
      </c>
      <c r="AV115" s="13" t="s">
        <v>119</v>
      </c>
      <c r="AW115" s="13" t="s">
        <v>31</v>
      </c>
      <c r="AX115" s="13" t="s">
        <v>69</v>
      </c>
      <c r="AY115" s="234" t="s">
        <v>120</v>
      </c>
    </row>
    <row r="116" s="13" customFormat="1">
      <c r="A116" s="13"/>
      <c r="B116" s="224"/>
      <c r="C116" s="225"/>
      <c r="D116" s="219" t="s">
        <v>132</v>
      </c>
      <c r="E116" s="226" t="s">
        <v>19</v>
      </c>
      <c r="F116" s="227" t="s">
        <v>721</v>
      </c>
      <c r="G116" s="225"/>
      <c r="H116" s="228">
        <v>35.331000000000003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132</v>
      </c>
      <c r="AU116" s="234" t="s">
        <v>119</v>
      </c>
      <c r="AV116" s="13" t="s">
        <v>119</v>
      </c>
      <c r="AW116" s="13" t="s">
        <v>31</v>
      </c>
      <c r="AX116" s="13" t="s">
        <v>69</v>
      </c>
      <c r="AY116" s="234" t="s">
        <v>120</v>
      </c>
    </row>
    <row r="117" s="13" customFormat="1">
      <c r="A117" s="13"/>
      <c r="B117" s="224"/>
      <c r="C117" s="225"/>
      <c r="D117" s="219" t="s">
        <v>132</v>
      </c>
      <c r="E117" s="226" t="s">
        <v>19</v>
      </c>
      <c r="F117" s="227" t="s">
        <v>722</v>
      </c>
      <c r="G117" s="225"/>
      <c r="H117" s="228">
        <v>30.806000000000001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132</v>
      </c>
      <c r="AU117" s="234" t="s">
        <v>119</v>
      </c>
      <c r="AV117" s="13" t="s">
        <v>119</v>
      </c>
      <c r="AW117" s="13" t="s">
        <v>31</v>
      </c>
      <c r="AX117" s="13" t="s">
        <v>69</v>
      </c>
      <c r="AY117" s="234" t="s">
        <v>120</v>
      </c>
    </row>
    <row r="118" s="13" customFormat="1">
      <c r="A118" s="13"/>
      <c r="B118" s="224"/>
      <c r="C118" s="225"/>
      <c r="D118" s="219" t="s">
        <v>132</v>
      </c>
      <c r="E118" s="226" t="s">
        <v>19</v>
      </c>
      <c r="F118" s="227" t="s">
        <v>723</v>
      </c>
      <c r="G118" s="225"/>
      <c r="H118" s="228">
        <v>19.623000000000001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132</v>
      </c>
      <c r="AU118" s="234" t="s">
        <v>119</v>
      </c>
      <c r="AV118" s="13" t="s">
        <v>119</v>
      </c>
      <c r="AW118" s="13" t="s">
        <v>31</v>
      </c>
      <c r="AX118" s="13" t="s">
        <v>69</v>
      </c>
      <c r="AY118" s="234" t="s">
        <v>120</v>
      </c>
    </row>
    <row r="119" s="13" customFormat="1">
      <c r="A119" s="13"/>
      <c r="B119" s="224"/>
      <c r="C119" s="225"/>
      <c r="D119" s="219" t="s">
        <v>132</v>
      </c>
      <c r="E119" s="226" t="s">
        <v>19</v>
      </c>
      <c r="F119" s="227" t="s">
        <v>724</v>
      </c>
      <c r="G119" s="225"/>
      <c r="H119" s="228">
        <v>6.5250000000000004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132</v>
      </c>
      <c r="AU119" s="234" t="s">
        <v>119</v>
      </c>
      <c r="AV119" s="13" t="s">
        <v>119</v>
      </c>
      <c r="AW119" s="13" t="s">
        <v>31</v>
      </c>
      <c r="AX119" s="13" t="s">
        <v>69</v>
      </c>
      <c r="AY119" s="234" t="s">
        <v>120</v>
      </c>
    </row>
    <row r="120" s="13" customFormat="1">
      <c r="A120" s="13"/>
      <c r="B120" s="224"/>
      <c r="C120" s="225"/>
      <c r="D120" s="219" t="s">
        <v>132</v>
      </c>
      <c r="E120" s="226" t="s">
        <v>19</v>
      </c>
      <c r="F120" s="227" t="s">
        <v>725</v>
      </c>
      <c r="G120" s="225"/>
      <c r="H120" s="228">
        <v>6.3700000000000001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119</v>
      </c>
      <c r="AV120" s="13" t="s">
        <v>119</v>
      </c>
      <c r="AW120" s="13" t="s">
        <v>31</v>
      </c>
      <c r="AX120" s="13" t="s">
        <v>69</v>
      </c>
      <c r="AY120" s="234" t="s">
        <v>120</v>
      </c>
    </row>
    <row r="121" s="13" customFormat="1">
      <c r="A121" s="13"/>
      <c r="B121" s="224"/>
      <c r="C121" s="225"/>
      <c r="D121" s="219" t="s">
        <v>132</v>
      </c>
      <c r="E121" s="226" t="s">
        <v>19</v>
      </c>
      <c r="F121" s="227" t="s">
        <v>726</v>
      </c>
      <c r="G121" s="225"/>
      <c r="H121" s="228">
        <v>21.925000000000001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132</v>
      </c>
      <c r="AU121" s="234" t="s">
        <v>119</v>
      </c>
      <c r="AV121" s="13" t="s">
        <v>119</v>
      </c>
      <c r="AW121" s="13" t="s">
        <v>31</v>
      </c>
      <c r="AX121" s="13" t="s">
        <v>69</v>
      </c>
      <c r="AY121" s="234" t="s">
        <v>120</v>
      </c>
    </row>
    <row r="122" s="14" customFormat="1">
      <c r="A122" s="14"/>
      <c r="B122" s="235"/>
      <c r="C122" s="236"/>
      <c r="D122" s="219" t="s">
        <v>132</v>
      </c>
      <c r="E122" s="237" t="s">
        <v>19</v>
      </c>
      <c r="F122" s="238" t="s">
        <v>134</v>
      </c>
      <c r="G122" s="236"/>
      <c r="H122" s="239">
        <v>200.84999999999999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132</v>
      </c>
      <c r="AU122" s="245" t="s">
        <v>119</v>
      </c>
      <c r="AV122" s="14" t="s">
        <v>135</v>
      </c>
      <c r="AW122" s="14" t="s">
        <v>31</v>
      </c>
      <c r="AX122" s="14" t="s">
        <v>77</v>
      </c>
      <c r="AY122" s="245" t="s">
        <v>120</v>
      </c>
    </row>
    <row r="123" s="2" customFormat="1" ht="16.5" customHeight="1">
      <c r="A123" s="40"/>
      <c r="B123" s="41"/>
      <c r="C123" s="206" t="s">
        <v>165</v>
      </c>
      <c r="D123" s="206" t="s">
        <v>123</v>
      </c>
      <c r="E123" s="207" t="s">
        <v>727</v>
      </c>
      <c r="F123" s="208" t="s">
        <v>728</v>
      </c>
      <c r="G123" s="209" t="s">
        <v>126</v>
      </c>
      <c r="H123" s="210">
        <v>200.84999999999999</v>
      </c>
      <c r="I123" s="211"/>
      <c r="J123" s="212">
        <f>ROUND(I123*H123,2)</f>
        <v>0</v>
      </c>
      <c r="K123" s="208" t="s">
        <v>168</v>
      </c>
      <c r="L123" s="46"/>
      <c r="M123" s="213" t="s">
        <v>19</v>
      </c>
      <c r="N123" s="214" t="s">
        <v>41</v>
      </c>
      <c r="O123" s="86"/>
      <c r="P123" s="215">
        <f>O123*H123</f>
        <v>0</v>
      </c>
      <c r="Q123" s="215">
        <v>0.0040000000000000001</v>
      </c>
      <c r="R123" s="215">
        <f>Q123*H123</f>
        <v>0.8034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135</v>
      </c>
      <c r="AT123" s="217" t="s">
        <v>123</v>
      </c>
      <c r="AU123" s="217" t="s">
        <v>119</v>
      </c>
      <c r="AY123" s="19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119</v>
      </c>
      <c r="BK123" s="218">
        <f>ROUND(I123*H123,2)</f>
        <v>0</v>
      </c>
      <c r="BL123" s="19" t="s">
        <v>135</v>
      </c>
      <c r="BM123" s="217" t="s">
        <v>729</v>
      </c>
    </row>
    <row r="124" s="2" customFormat="1">
      <c r="A124" s="40"/>
      <c r="B124" s="41"/>
      <c r="C124" s="42"/>
      <c r="D124" s="219" t="s">
        <v>130</v>
      </c>
      <c r="E124" s="42"/>
      <c r="F124" s="220" t="s">
        <v>730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119</v>
      </c>
    </row>
    <row r="125" s="2" customFormat="1">
      <c r="A125" s="40"/>
      <c r="B125" s="41"/>
      <c r="C125" s="42"/>
      <c r="D125" s="256" t="s">
        <v>171</v>
      </c>
      <c r="E125" s="42"/>
      <c r="F125" s="257" t="s">
        <v>731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171</v>
      </c>
      <c r="AU125" s="19" t="s">
        <v>119</v>
      </c>
    </row>
    <row r="126" s="2" customFormat="1" ht="16.5" customHeight="1">
      <c r="A126" s="40"/>
      <c r="B126" s="41"/>
      <c r="C126" s="206" t="s">
        <v>174</v>
      </c>
      <c r="D126" s="206" t="s">
        <v>123</v>
      </c>
      <c r="E126" s="207" t="s">
        <v>732</v>
      </c>
      <c r="F126" s="208" t="s">
        <v>733</v>
      </c>
      <c r="G126" s="209" t="s">
        <v>126</v>
      </c>
      <c r="H126" s="210">
        <v>40.170000000000002</v>
      </c>
      <c r="I126" s="211"/>
      <c r="J126" s="212">
        <f>ROUND(I126*H126,2)</f>
        <v>0</v>
      </c>
      <c r="K126" s="208" t="s">
        <v>168</v>
      </c>
      <c r="L126" s="46"/>
      <c r="M126" s="213" t="s">
        <v>19</v>
      </c>
      <c r="N126" s="214" t="s">
        <v>41</v>
      </c>
      <c r="O126" s="86"/>
      <c r="P126" s="215">
        <f>O126*H126</f>
        <v>0</v>
      </c>
      <c r="Q126" s="215">
        <v>0.015599999999999999</v>
      </c>
      <c r="R126" s="215">
        <f>Q126*H126</f>
        <v>0.62665199999999999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135</v>
      </c>
      <c r="AT126" s="217" t="s">
        <v>123</v>
      </c>
      <c r="AU126" s="217" t="s">
        <v>119</v>
      </c>
      <c r="AY126" s="19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119</v>
      </c>
      <c r="BK126" s="218">
        <f>ROUND(I126*H126,2)</f>
        <v>0</v>
      </c>
      <c r="BL126" s="19" t="s">
        <v>135</v>
      </c>
      <c r="BM126" s="217" t="s">
        <v>734</v>
      </c>
    </row>
    <row r="127" s="2" customFormat="1">
      <c r="A127" s="40"/>
      <c r="B127" s="41"/>
      <c r="C127" s="42"/>
      <c r="D127" s="219" t="s">
        <v>130</v>
      </c>
      <c r="E127" s="42"/>
      <c r="F127" s="220" t="s">
        <v>735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130</v>
      </c>
      <c r="AU127" s="19" t="s">
        <v>119</v>
      </c>
    </row>
    <row r="128" s="2" customFormat="1">
      <c r="A128" s="40"/>
      <c r="B128" s="41"/>
      <c r="C128" s="42"/>
      <c r="D128" s="256" t="s">
        <v>171</v>
      </c>
      <c r="E128" s="42"/>
      <c r="F128" s="257" t="s">
        <v>736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171</v>
      </c>
      <c r="AU128" s="19" t="s">
        <v>119</v>
      </c>
    </row>
    <row r="129" s="13" customFormat="1">
      <c r="A129" s="13"/>
      <c r="B129" s="224"/>
      <c r="C129" s="225"/>
      <c r="D129" s="219" t="s">
        <v>132</v>
      </c>
      <c r="E129" s="225"/>
      <c r="F129" s="227" t="s">
        <v>737</v>
      </c>
      <c r="G129" s="225"/>
      <c r="H129" s="228">
        <v>40.170000000000002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132</v>
      </c>
      <c r="AU129" s="234" t="s">
        <v>119</v>
      </c>
      <c r="AV129" s="13" t="s">
        <v>119</v>
      </c>
      <c r="AW129" s="13" t="s">
        <v>4</v>
      </c>
      <c r="AX129" s="13" t="s">
        <v>77</v>
      </c>
      <c r="AY129" s="234" t="s">
        <v>120</v>
      </c>
    </row>
    <row r="130" s="2" customFormat="1" ht="16.5" customHeight="1">
      <c r="A130" s="40"/>
      <c r="B130" s="41"/>
      <c r="C130" s="206" t="s">
        <v>179</v>
      </c>
      <c r="D130" s="206" t="s">
        <v>123</v>
      </c>
      <c r="E130" s="207" t="s">
        <v>738</v>
      </c>
      <c r="F130" s="208" t="s">
        <v>739</v>
      </c>
      <c r="G130" s="209" t="s">
        <v>520</v>
      </c>
      <c r="H130" s="210">
        <v>0.46500000000000002</v>
      </c>
      <c r="I130" s="211"/>
      <c r="J130" s="212">
        <f>ROUND(I130*H130,2)</f>
        <v>0</v>
      </c>
      <c r="K130" s="208" t="s">
        <v>168</v>
      </c>
      <c r="L130" s="46"/>
      <c r="M130" s="213" t="s">
        <v>19</v>
      </c>
      <c r="N130" s="214" t="s">
        <v>41</v>
      </c>
      <c r="O130" s="86"/>
      <c r="P130" s="215">
        <f>O130*H130</f>
        <v>0</v>
      </c>
      <c r="Q130" s="215">
        <v>1.44</v>
      </c>
      <c r="R130" s="215">
        <f>Q130*H130</f>
        <v>0.66959999999999997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135</v>
      </c>
      <c r="AT130" s="217" t="s">
        <v>123</v>
      </c>
      <c r="AU130" s="217" t="s">
        <v>119</v>
      </c>
      <c r="AY130" s="19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119</v>
      </c>
      <c r="BK130" s="218">
        <f>ROUND(I130*H130,2)</f>
        <v>0</v>
      </c>
      <c r="BL130" s="19" t="s">
        <v>135</v>
      </c>
      <c r="BM130" s="217" t="s">
        <v>740</v>
      </c>
    </row>
    <row r="131" s="2" customFormat="1">
      <c r="A131" s="40"/>
      <c r="B131" s="41"/>
      <c r="C131" s="42"/>
      <c r="D131" s="219" t="s">
        <v>130</v>
      </c>
      <c r="E131" s="42"/>
      <c r="F131" s="220" t="s">
        <v>741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119</v>
      </c>
    </row>
    <row r="132" s="2" customFormat="1">
      <c r="A132" s="40"/>
      <c r="B132" s="41"/>
      <c r="C132" s="42"/>
      <c r="D132" s="256" t="s">
        <v>171</v>
      </c>
      <c r="E132" s="42"/>
      <c r="F132" s="257" t="s">
        <v>742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119</v>
      </c>
    </row>
    <row r="133" s="13" customFormat="1">
      <c r="A133" s="13"/>
      <c r="B133" s="224"/>
      <c r="C133" s="225"/>
      <c r="D133" s="219" t="s">
        <v>132</v>
      </c>
      <c r="E133" s="226" t="s">
        <v>19</v>
      </c>
      <c r="F133" s="227" t="s">
        <v>743</v>
      </c>
      <c r="G133" s="225"/>
      <c r="H133" s="228">
        <v>0.46500000000000002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132</v>
      </c>
      <c r="AU133" s="234" t="s">
        <v>119</v>
      </c>
      <c r="AV133" s="13" t="s">
        <v>119</v>
      </c>
      <c r="AW133" s="13" t="s">
        <v>31</v>
      </c>
      <c r="AX133" s="13" t="s">
        <v>77</v>
      </c>
      <c r="AY133" s="234" t="s">
        <v>120</v>
      </c>
    </row>
    <row r="134" s="2" customFormat="1" ht="16.5" customHeight="1">
      <c r="A134" s="40"/>
      <c r="B134" s="41"/>
      <c r="C134" s="206" t="s">
        <v>184</v>
      </c>
      <c r="D134" s="206" t="s">
        <v>123</v>
      </c>
      <c r="E134" s="207" t="s">
        <v>744</v>
      </c>
      <c r="F134" s="208" t="s">
        <v>745</v>
      </c>
      <c r="G134" s="209" t="s">
        <v>138</v>
      </c>
      <c r="H134" s="210">
        <v>1</v>
      </c>
      <c r="I134" s="211"/>
      <c r="J134" s="212">
        <f>ROUND(I134*H134,2)</f>
        <v>0</v>
      </c>
      <c r="K134" s="208" t="s">
        <v>168</v>
      </c>
      <c r="L134" s="46"/>
      <c r="M134" s="213" t="s">
        <v>19</v>
      </c>
      <c r="N134" s="214" t="s">
        <v>41</v>
      </c>
      <c r="O134" s="86"/>
      <c r="P134" s="215">
        <f>O134*H134</f>
        <v>0</v>
      </c>
      <c r="Q134" s="215">
        <v>0.064939999999999998</v>
      </c>
      <c r="R134" s="215">
        <f>Q134*H134</f>
        <v>0.064939999999999998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135</v>
      </c>
      <c r="AT134" s="217" t="s">
        <v>123</v>
      </c>
      <c r="AU134" s="217" t="s">
        <v>119</v>
      </c>
      <c r="AY134" s="19" t="s">
        <v>120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119</v>
      </c>
      <c r="BK134" s="218">
        <f>ROUND(I134*H134,2)</f>
        <v>0</v>
      </c>
      <c r="BL134" s="19" t="s">
        <v>135</v>
      </c>
      <c r="BM134" s="217" t="s">
        <v>746</v>
      </c>
    </row>
    <row r="135" s="2" customFormat="1">
      <c r="A135" s="40"/>
      <c r="B135" s="41"/>
      <c r="C135" s="42"/>
      <c r="D135" s="219" t="s">
        <v>130</v>
      </c>
      <c r="E135" s="42"/>
      <c r="F135" s="220" t="s">
        <v>747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130</v>
      </c>
      <c r="AU135" s="19" t="s">
        <v>119</v>
      </c>
    </row>
    <row r="136" s="2" customFormat="1">
      <c r="A136" s="40"/>
      <c r="B136" s="41"/>
      <c r="C136" s="42"/>
      <c r="D136" s="256" t="s">
        <v>171</v>
      </c>
      <c r="E136" s="42"/>
      <c r="F136" s="257" t="s">
        <v>748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171</v>
      </c>
      <c r="AU136" s="19" t="s">
        <v>119</v>
      </c>
    </row>
    <row r="137" s="13" customFormat="1">
      <c r="A137" s="13"/>
      <c r="B137" s="224"/>
      <c r="C137" s="225"/>
      <c r="D137" s="219" t="s">
        <v>132</v>
      </c>
      <c r="E137" s="226" t="s">
        <v>19</v>
      </c>
      <c r="F137" s="227" t="s">
        <v>749</v>
      </c>
      <c r="G137" s="225"/>
      <c r="H137" s="228">
        <v>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132</v>
      </c>
      <c r="AU137" s="234" t="s">
        <v>119</v>
      </c>
      <c r="AV137" s="13" t="s">
        <v>119</v>
      </c>
      <c r="AW137" s="13" t="s">
        <v>31</v>
      </c>
      <c r="AX137" s="13" t="s">
        <v>77</v>
      </c>
      <c r="AY137" s="234" t="s">
        <v>120</v>
      </c>
    </row>
    <row r="138" s="12" customFormat="1" ht="22.8" customHeight="1">
      <c r="A138" s="12"/>
      <c r="B138" s="190"/>
      <c r="C138" s="191"/>
      <c r="D138" s="192" t="s">
        <v>68</v>
      </c>
      <c r="E138" s="204" t="s">
        <v>750</v>
      </c>
      <c r="F138" s="204" t="s">
        <v>751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SUM(P139:P141)</f>
        <v>0</v>
      </c>
      <c r="Q138" s="198"/>
      <c r="R138" s="199">
        <f>SUM(R139:R141)</f>
        <v>0</v>
      </c>
      <c r="S138" s="198"/>
      <c r="T138" s="20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77</v>
      </c>
      <c r="AT138" s="202" t="s">
        <v>68</v>
      </c>
      <c r="AU138" s="202" t="s">
        <v>77</v>
      </c>
      <c r="AY138" s="201" t="s">
        <v>120</v>
      </c>
      <c r="BK138" s="203">
        <f>SUM(BK139:BK141)</f>
        <v>0</v>
      </c>
    </row>
    <row r="139" s="2" customFormat="1" ht="16.5" customHeight="1">
      <c r="A139" s="40"/>
      <c r="B139" s="41"/>
      <c r="C139" s="206" t="s">
        <v>190</v>
      </c>
      <c r="D139" s="206" t="s">
        <v>123</v>
      </c>
      <c r="E139" s="207" t="s">
        <v>752</v>
      </c>
      <c r="F139" s="208" t="s">
        <v>753</v>
      </c>
      <c r="G139" s="209" t="s">
        <v>618</v>
      </c>
      <c r="H139" s="210">
        <v>4.5419999999999998</v>
      </c>
      <c r="I139" s="211"/>
      <c r="J139" s="212">
        <f>ROUND(I139*H139,2)</f>
        <v>0</v>
      </c>
      <c r="K139" s="208" t="s">
        <v>168</v>
      </c>
      <c r="L139" s="46"/>
      <c r="M139" s="213" t="s">
        <v>19</v>
      </c>
      <c r="N139" s="214" t="s">
        <v>41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135</v>
      </c>
      <c r="AT139" s="217" t="s">
        <v>123</v>
      </c>
      <c r="AU139" s="217" t="s">
        <v>119</v>
      </c>
      <c r="AY139" s="19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119</v>
      </c>
      <c r="BK139" s="218">
        <f>ROUND(I139*H139,2)</f>
        <v>0</v>
      </c>
      <c r="BL139" s="19" t="s">
        <v>135</v>
      </c>
      <c r="BM139" s="217" t="s">
        <v>754</v>
      </c>
    </row>
    <row r="140" s="2" customFormat="1">
      <c r="A140" s="40"/>
      <c r="B140" s="41"/>
      <c r="C140" s="42"/>
      <c r="D140" s="219" t="s">
        <v>130</v>
      </c>
      <c r="E140" s="42"/>
      <c r="F140" s="220" t="s">
        <v>755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130</v>
      </c>
      <c r="AU140" s="19" t="s">
        <v>119</v>
      </c>
    </row>
    <row r="141" s="2" customFormat="1">
      <c r="A141" s="40"/>
      <c r="B141" s="41"/>
      <c r="C141" s="42"/>
      <c r="D141" s="256" t="s">
        <v>171</v>
      </c>
      <c r="E141" s="42"/>
      <c r="F141" s="257" t="s">
        <v>756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119</v>
      </c>
    </row>
    <row r="142" s="12" customFormat="1" ht="25.92" customHeight="1">
      <c r="A142" s="12"/>
      <c r="B142" s="190"/>
      <c r="C142" s="191"/>
      <c r="D142" s="192" t="s">
        <v>68</v>
      </c>
      <c r="E142" s="193" t="s">
        <v>117</v>
      </c>
      <c r="F142" s="193" t="s">
        <v>118</v>
      </c>
      <c r="G142" s="191"/>
      <c r="H142" s="191"/>
      <c r="I142" s="194"/>
      <c r="J142" s="195">
        <f>BK142</f>
        <v>0</v>
      </c>
      <c r="K142" s="191"/>
      <c r="L142" s="196"/>
      <c r="M142" s="197"/>
      <c r="N142" s="198"/>
      <c r="O142" s="198"/>
      <c r="P142" s="199">
        <f>P143+P154+P185+P213+P235+P267+P326</f>
        <v>0</v>
      </c>
      <c r="Q142" s="198"/>
      <c r="R142" s="199">
        <f>R143+R154+R185+R213+R235+R267+R326</f>
        <v>4.4170757199999997</v>
      </c>
      <c r="S142" s="198"/>
      <c r="T142" s="200">
        <f>T143+T154+T185+T213+T235+T267+T326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119</v>
      </c>
      <c r="AT142" s="202" t="s">
        <v>68</v>
      </c>
      <c r="AU142" s="202" t="s">
        <v>69</v>
      </c>
      <c r="AY142" s="201" t="s">
        <v>120</v>
      </c>
      <c r="BK142" s="203">
        <f>BK143+BK154+BK185+BK213+BK235+BK267+BK326</f>
        <v>0</v>
      </c>
    </row>
    <row r="143" s="12" customFormat="1" ht="22.8" customHeight="1">
      <c r="A143" s="12"/>
      <c r="B143" s="190"/>
      <c r="C143" s="191"/>
      <c r="D143" s="192" t="s">
        <v>68</v>
      </c>
      <c r="E143" s="204" t="s">
        <v>757</v>
      </c>
      <c r="F143" s="204" t="s">
        <v>758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SUM(P144:P153)</f>
        <v>0</v>
      </c>
      <c r="Q143" s="198"/>
      <c r="R143" s="199">
        <f>SUM(R144:R153)</f>
        <v>0.0065411999999999996</v>
      </c>
      <c r="S143" s="198"/>
      <c r="T143" s="200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119</v>
      </c>
      <c r="AT143" s="202" t="s">
        <v>68</v>
      </c>
      <c r="AU143" s="202" t="s">
        <v>77</v>
      </c>
      <c r="AY143" s="201" t="s">
        <v>120</v>
      </c>
      <c r="BK143" s="203">
        <f>SUM(BK144:BK153)</f>
        <v>0</v>
      </c>
    </row>
    <row r="144" s="2" customFormat="1" ht="16.5" customHeight="1">
      <c r="A144" s="40"/>
      <c r="B144" s="41"/>
      <c r="C144" s="206" t="s">
        <v>194</v>
      </c>
      <c r="D144" s="206" t="s">
        <v>123</v>
      </c>
      <c r="E144" s="207" t="s">
        <v>759</v>
      </c>
      <c r="F144" s="208" t="s">
        <v>760</v>
      </c>
      <c r="G144" s="209" t="s">
        <v>126</v>
      </c>
      <c r="H144" s="210">
        <v>1.73</v>
      </c>
      <c r="I144" s="211"/>
      <c r="J144" s="212">
        <f>ROUND(I144*H144,2)</f>
        <v>0</v>
      </c>
      <c r="K144" s="208" t="s">
        <v>168</v>
      </c>
      <c r="L144" s="46"/>
      <c r="M144" s="213" t="s">
        <v>19</v>
      </c>
      <c r="N144" s="214" t="s">
        <v>41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154</v>
      </c>
      <c r="AT144" s="217" t="s">
        <v>123</v>
      </c>
      <c r="AU144" s="217" t="s">
        <v>119</v>
      </c>
      <c r="AY144" s="19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119</v>
      </c>
      <c r="BK144" s="218">
        <f>ROUND(I144*H144,2)</f>
        <v>0</v>
      </c>
      <c r="BL144" s="19" t="s">
        <v>154</v>
      </c>
      <c r="BM144" s="217" t="s">
        <v>761</v>
      </c>
    </row>
    <row r="145" s="2" customFormat="1">
      <c r="A145" s="40"/>
      <c r="B145" s="41"/>
      <c r="C145" s="42"/>
      <c r="D145" s="219" t="s">
        <v>130</v>
      </c>
      <c r="E145" s="42"/>
      <c r="F145" s="220" t="s">
        <v>762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130</v>
      </c>
      <c r="AU145" s="19" t="s">
        <v>119</v>
      </c>
    </row>
    <row r="146" s="2" customFormat="1">
      <c r="A146" s="40"/>
      <c r="B146" s="41"/>
      <c r="C146" s="42"/>
      <c r="D146" s="256" t="s">
        <v>171</v>
      </c>
      <c r="E146" s="42"/>
      <c r="F146" s="257" t="s">
        <v>763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119</v>
      </c>
    </row>
    <row r="147" s="13" customFormat="1">
      <c r="A147" s="13"/>
      <c r="B147" s="224"/>
      <c r="C147" s="225"/>
      <c r="D147" s="219" t="s">
        <v>132</v>
      </c>
      <c r="E147" s="226" t="s">
        <v>19</v>
      </c>
      <c r="F147" s="227" t="s">
        <v>764</v>
      </c>
      <c r="G147" s="225"/>
      <c r="H147" s="228">
        <v>1.73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132</v>
      </c>
      <c r="AU147" s="234" t="s">
        <v>119</v>
      </c>
      <c r="AV147" s="13" t="s">
        <v>119</v>
      </c>
      <c r="AW147" s="13" t="s">
        <v>31</v>
      </c>
      <c r="AX147" s="13" t="s">
        <v>77</v>
      </c>
      <c r="AY147" s="234" t="s">
        <v>120</v>
      </c>
    </row>
    <row r="148" s="2" customFormat="1" ht="16.5" customHeight="1">
      <c r="A148" s="40"/>
      <c r="B148" s="41"/>
      <c r="C148" s="246" t="s">
        <v>8</v>
      </c>
      <c r="D148" s="246" t="s">
        <v>150</v>
      </c>
      <c r="E148" s="247" t="s">
        <v>765</v>
      </c>
      <c r="F148" s="248" t="s">
        <v>766</v>
      </c>
      <c r="G148" s="249" t="s">
        <v>126</v>
      </c>
      <c r="H148" s="250">
        <v>1.817</v>
      </c>
      <c r="I148" s="251"/>
      <c r="J148" s="252">
        <f>ROUND(I148*H148,2)</f>
        <v>0</v>
      </c>
      <c r="K148" s="248" t="s">
        <v>168</v>
      </c>
      <c r="L148" s="253"/>
      <c r="M148" s="254" t="s">
        <v>19</v>
      </c>
      <c r="N148" s="255" t="s">
        <v>41</v>
      </c>
      <c r="O148" s="86"/>
      <c r="P148" s="215">
        <f>O148*H148</f>
        <v>0</v>
      </c>
      <c r="Q148" s="215">
        <v>0.0035999999999999999</v>
      </c>
      <c r="R148" s="215">
        <f>Q148*H148</f>
        <v>0.0065411999999999996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153</v>
      </c>
      <c r="AT148" s="217" t="s">
        <v>150</v>
      </c>
      <c r="AU148" s="217" t="s">
        <v>119</v>
      </c>
      <c r="AY148" s="19" t="s">
        <v>120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119</v>
      </c>
      <c r="BK148" s="218">
        <f>ROUND(I148*H148,2)</f>
        <v>0</v>
      </c>
      <c r="BL148" s="19" t="s">
        <v>154</v>
      </c>
      <c r="BM148" s="217" t="s">
        <v>767</v>
      </c>
    </row>
    <row r="149" s="2" customFormat="1">
      <c r="A149" s="40"/>
      <c r="B149" s="41"/>
      <c r="C149" s="42"/>
      <c r="D149" s="219" t="s">
        <v>130</v>
      </c>
      <c r="E149" s="42"/>
      <c r="F149" s="220" t="s">
        <v>766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130</v>
      </c>
      <c r="AU149" s="19" t="s">
        <v>119</v>
      </c>
    </row>
    <row r="150" s="13" customFormat="1">
      <c r="A150" s="13"/>
      <c r="B150" s="224"/>
      <c r="C150" s="225"/>
      <c r="D150" s="219" t="s">
        <v>132</v>
      </c>
      <c r="E150" s="225"/>
      <c r="F150" s="227" t="s">
        <v>768</v>
      </c>
      <c r="G150" s="225"/>
      <c r="H150" s="228">
        <v>1.817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119</v>
      </c>
      <c r="AV150" s="13" t="s">
        <v>119</v>
      </c>
      <c r="AW150" s="13" t="s">
        <v>4</v>
      </c>
      <c r="AX150" s="13" t="s">
        <v>77</v>
      </c>
      <c r="AY150" s="234" t="s">
        <v>120</v>
      </c>
    </row>
    <row r="151" s="2" customFormat="1" ht="16.5" customHeight="1">
      <c r="A151" s="40"/>
      <c r="B151" s="41"/>
      <c r="C151" s="206" t="s">
        <v>203</v>
      </c>
      <c r="D151" s="206" t="s">
        <v>123</v>
      </c>
      <c r="E151" s="207" t="s">
        <v>769</v>
      </c>
      <c r="F151" s="208" t="s">
        <v>770</v>
      </c>
      <c r="G151" s="209" t="s">
        <v>618</v>
      </c>
      <c r="H151" s="210">
        <v>0.0070000000000000001</v>
      </c>
      <c r="I151" s="211"/>
      <c r="J151" s="212">
        <f>ROUND(I151*H151,2)</f>
        <v>0</v>
      </c>
      <c r="K151" s="208" t="s">
        <v>168</v>
      </c>
      <c r="L151" s="46"/>
      <c r="M151" s="213" t="s">
        <v>19</v>
      </c>
      <c r="N151" s="214" t="s">
        <v>41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154</v>
      </c>
      <c r="AT151" s="217" t="s">
        <v>123</v>
      </c>
      <c r="AU151" s="217" t="s">
        <v>119</v>
      </c>
      <c r="AY151" s="19" t="s">
        <v>120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119</v>
      </c>
      <c r="BK151" s="218">
        <f>ROUND(I151*H151,2)</f>
        <v>0</v>
      </c>
      <c r="BL151" s="19" t="s">
        <v>154</v>
      </c>
      <c r="BM151" s="217" t="s">
        <v>771</v>
      </c>
    </row>
    <row r="152" s="2" customFormat="1">
      <c r="A152" s="40"/>
      <c r="B152" s="41"/>
      <c r="C152" s="42"/>
      <c r="D152" s="219" t="s">
        <v>130</v>
      </c>
      <c r="E152" s="42"/>
      <c r="F152" s="220" t="s">
        <v>772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130</v>
      </c>
      <c r="AU152" s="19" t="s">
        <v>119</v>
      </c>
    </row>
    <row r="153" s="2" customFormat="1">
      <c r="A153" s="40"/>
      <c r="B153" s="41"/>
      <c r="C153" s="42"/>
      <c r="D153" s="256" t="s">
        <v>171</v>
      </c>
      <c r="E153" s="42"/>
      <c r="F153" s="257" t="s">
        <v>773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171</v>
      </c>
      <c r="AU153" s="19" t="s">
        <v>119</v>
      </c>
    </row>
    <row r="154" s="12" customFormat="1" ht="22.8" customHeight="1">
      <c r="A154" s="12"/>
      <c r="B154" s="190"/>
      <c r="C154" s="191"/>
      <c r="D154" s="192" t="s">
        <v>68</v>
      </c>
      <c r="E154" s="204" t="s">
        <v>638</v>
      </c>
      <c r="F154" s="204" t="s">
        <v>639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SUM(P155:P184)</f>
        <v>0</v>
      </c>
      <c r="Q154" s="198"/>
      <c r="R154" s="199">
        <f>SUM(R155:R184)</f>
        <v>0.81014890000000006</v>
      </c>
      <c r="S154" s="198"/>
      <c r="T154" s="200">
        <f>SUM(T155:T184)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119</v>
      </c>
      <c r="AT154" s="202" t="s">
        <v>68</v>
      </c>
      <c r="AU154" s="202" t="s">
        <v>77</v>
      </c>
      <c r="AY154" s="201" t="s">
        <v>120</v>
      </c>
      <c r="BK154" s="203">
        <f>SUM(BK155:BK184)</f>
        <v>0</v>
      </c>
    </row>
    <row r="155" s="2" customFormat="1" ht="21.75" customHeight="1">
      <c r="A155" s="40"/>
      <c r="B155" s="41"/>
      <c r="C155" s="206" t="s">
        <v>207</v>
      </c>
      <c r="D155" s="206" t="s">
        <v>123</v>
      </c>
      <c r="E155" s="207" t="s">
        <v>774</v>
      </c>
      <c r="F155" s="208" t="s">
        <v>775</v>
      </c>
      <c r="G155" s="209" t="s">
        <v>126</v>
      </c>
      <c r="H155" s="210">
        <v>2.25</v>
      </c>
      <c r="I155" s="211"/>
      <c r="J155" s="212">
        <f>ROUND(I155*H155,2)</f>
        <v>0</v>
      </c>
      <c r="K155" s="208" t="s">
        <v>168</v>
      </c>
      <c r="L155" s="46"/>
      <c r="M155" s="213" t="s">
        <v>19</v>
      </c>
      <c r="N155" s="214" t="s">
        <v>41</v>
      </c>
      <c r="O155" s="86"/>
      <c r="P155" s="215">
        <f>O155*H155</f>
        <v>0</v>
      </c>
      <c r="Q155" s="215">
        <v>0.030769999999999999</v>
      </c>
      <c r="R155" s="215">
        <f>Q155*H155</f>
        <v>0.069232500000000002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154</v>
      </c>
      <c r="AT155" s="217" t="s">
        <v>123</v>
      </c>
      <c r="AU155" s="217" t="s">
        <v>119</v>
      </c>
      <c r="AY155" s="19" t="s">
        <v>120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119</v>
      </c>
      <c r="BK155" s="218">
        <f>ROUND(I155*H155,2)</f>
        <v>0</v>
      </c>
      <c r="BL155" s="19" t="s">
        <v>154</v>
      </c>
      <c r="BM155" s="217" t="s">
        <v>776</v>
      </c>
    </row>
    <row r="156" s="2" customFormat="1">
      <c r="A156" s="40"/>
      <c r="B156" s="41"/>
      <c r="C156" s="42"/>
      <c r="D156" s="219" t="s">
        <v>130</v>
      </c>
      <c r="E156" s="42"/>
      <c r="F156" s="220" t="s">
        <v>777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130</v>
      </c>
      <c r="AU156" s="19" t="s">
        <v>119</v>
      </c>
    </row>
    <row r="157" s="2" customFormat="1">
      <c r="A157" s="40"/>
      <c r="B157" s="41"/>
      <c r="C157" s="42"/>
      <c r="D157" s="256" t="s">
        <v>171</v>
      </c>
      <c r="E157" s="42"/>
      <c r="F157" s="257" t="s">
        <v>778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171</v>
      </c>
      <c r="AU157" s="19" t="s">
        <v>119</v>
      </c>
    </row>
    <row r="158" s="13" customFormat="1">
      <c r="A158" s="13"/>
      <c r="B158" s="224"/>
      <c r="C158" s="225"/>
      <c r="D158" s="219" t="s">
        <v>132</v>
      </c>
      <c r="E158" s="226" t="s">
        <v>19</v>
      </c>
      <c r="F158" s="227" t="s">
        <v>779</v>
      </c>
      <c r="G158" s="225"/>
      <c r="H158" s="228">
        <v>2.25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132</v>
      </c>
      <c r="AU158" s="234" t="s">
        <v>119</v>
      </c>
      <c r="AV158" s="13" t="s">
        <v>119</v>
      </c>
      <c r="AW158" s="13" t="s">
        <v>31</v>
      </c>
      <c r="AX158" s="13" t="s">
        <v>77</v>
      </c>
      <c r="AY158" s="234" t="s">
        <v>120</v>
      </c>
    </row>
    <row r="159" s="2" customFormat="1" ht="21.75" customHeight="1">
      <c r="A159" s="40"/>
      <c r="B159" s="41"/>
      <c r="C159" s="206" t="s">
        <v>420</v>
      </c>
      <c r="D159" s="206" t="s">
        <v>123</v>
      </c>
      <c r="E159" s="207" t="s">
        <v>780</v>
      </c>
      <c r="F159" s="208" t="s">
        <v>781</v>
      </c>
      <c r="G159" s="209" t="s">
        <v>126</v>
      </c>
      <c r="H159" s="210">
        <v>64.439999999999998</v>
      </c>
      <c r="I159" s="211"/>
      <c r="J159" s="212">
        <f>ROUND(I159*H159,2)</f>
        <v>0</v>
      </c>
      <c r="K159" s="208" t="s">
        <v>168</v>
      </c>
      <c r="L159" s="46"/>
      <c r="M159" s="213" t="s">
        <v>19</v>
      </c>
      <c r="N159" s="214" t="s">
        <v>41</v>
      </c>
      <c r="O159" s="86"/>
      <c r="P159" s="215">
        <f>O159*H159</f>
        <v>0</v>
      </c>
      <c r="Q159" s="215">
        <v>0.011310000000000001</v>
      </c>
      <c r="R159" s="215">
        <f>Q159*H159</f>
        <v>0.72881640000000003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154</v>
      </c>
      <c r="AT159" s="217" t="s">
        <v>123</v>
      </c>
      <c r="AU159" s="217" t="s">
        <v>119</v>
      </c>
      <c r="AY159" s="19" t="s">
        <v>120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119</v>
      </c>
      <c r="BK159" s="218">
        <f>ROUND(I159*H159,2)</f>
        <v>0</v>
      </c>
      <c r="BL159" s="19" t="s">
        <v>154</v>
      </c>
      <c r="BM159" s="217" t="s">
        <v>782</v>
      </c>
    </row>
    <row r="160" s="2" customFormat="1">
      <c r="A160" s="40"/>
      <c r="B160" s="41"/>
      <c r="C160" s="42"/>
      <c r="D160" s="219" t="s">
        <v>130</v>
      </c>
      <c r="E160" s="42"/>
      <c r="F160" s="220" t="s">
        <v>783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130</v>
      </c>
      <c r="AU160" s="19" t="s">
        <v>119</v>
      </c>
    </row>
    <row r="161" s="2" customFormat="1">
      <c r="A161" s="40"/>
      <c r="B161" s="41"/>
      <c r="C161" s="42"/>
      <c r="D161" s="256" t="s">
        <v>171</v>
      </c>
      <c r="E161" s="42"/>
      <c r="F161" s="257" t="s">
        <v>784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171</v>
      </c>
      <c r="AU161" s="19" t="s">
        <v>119</v>
      </c>
    </row>
    <row r="162" s="13" customFormat="1">
      <c r="A162" s="13"/>
      <c r="B162" s="224"/>
      <c r="C162" s="225"/>
      <c r="D162" s="219" t="s">
        <v>132</v>
      </c>
      <c r="E162" s="226" t="s">
        <v>19</v>
      </c>
      <c r="F162" s="227" t="s">
        <v>785</v>
      </c>
      <c r="G162" s="225"/>
      <c r="H162" s="228">
        <v>18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132</v>
      </c>
      <c r="AU162" s="234" t="s">
        <v>119</v>
      </c>
      <c r="AV162" s="13" t="s">
        <v>119</v>
      </c>
      <c r="AW162" s="13" t="s">
        <v>31</v>
      </c>
      <c r="AX162" s="13" t="s">
        <v>69</v>
      </c>
      <c r="AY162" s="234" t="s">
        <v>120</v>
      </c>
    </row>
    <row r="163" s="13" customFormat="1">
      <c r="A163" s="13"/>
      <c r="B163" s="224"/>
      <c r="C163" s="225"/>
      <c r="D163" s="219" t="s">
        <v>132</v>
      </c>
      <c r="E163" s="226" t="s">
        <v>19</v>
      </c>
      <c r="F163" s="227" t="s">
        <v>786</v>
      </c>
      <c r="G163" s="225"/>
      <c r="H163" s="228">
        <v>13.470000000000001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132</v>
      </c>
      <c r="AU163" s="234" t="s">
        <v>119</v>
      </c>
      <c r="AV163" s="13" t="s">
        <v>119</v>
      </c>
      <c r="AW163" s="13" t="s">
        <v>31</v>
      </c>
      <c r="AX163" s="13" t="s">
        <v>69</v>
      </c>
      <c r="AY163" s="234" t="s">
        <v>120</v>
      </c>
    </row>
    <row r="164" s="13" customFormat="1">
      <c r="A164" s="13"/>
      <c r="B164" s="224"/>
      <c r="C164" s="225"/>
      <c r="D164" s="219" t="s">
        <v>132</v>
      </c>
      <c r="E164" s="226" t="s">
        <v>19</v>
      </c>
      <c r="F164" s="227" t="s">
        <v>787</v>
      </c>
      <c r="G164" s="225"/>
      <c r="H164" s="228">
        <v>13.32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132</v>
      </c>
      <c r="AU164" s="234" t="s">
        <v>119</v>
      </c>
      <c r="AV164" s="13" t="s">
        <v>119</v>
      </c>
      <c r="AW164" s="13" t="s">
        <v>31</v>
      </c>
      <c r="AX164" s="13" t="s">
        <v>69</v>
      </c>
      <c r="AY164" s="234" t="s">
        <v>120</v>
      </c>
    </row>
    <row r="165" s="13" customFormat="1">
      <c r="A165" s="13"/>
      <c r="B165" s="224"/>
      <c r="C165" s="225"/>
      <c r="D165" s="219" t="s">
        <v>132</v>
      </c>
      <c r="E165" s="226" t="s">
        <v>19</v>
      </c>
      <c r="F165" s="227" t="s">
        <v>788</v>
      </c>
      <c r="G165" s="225"/>
      <c r="H165" s="228">
        <v>13.619999999999999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132</v>
      </c>
      <c r="AU165" s="234" t="s">
        <v>119</v>
      </c>
      <c r="AV165" s="13" t="s">
        <v>119</v>
      </c>
      <c r="AW165" s="13" t="s">
        <v>31</v>
      </c>
      <c r="AX165" s="13" t="s">
        <v>69</v>
      </c>
      <c r="AY165" s="234" t="s">
        <v>120</v>
      </c>
    </row>
    <row r="166" s="13" customFormat="1">
      <c r="A166" s="13"/>
      <c r="B166" s="224"/>
      <c r="C166" s="225"/>
      <c r="D166" s="219" t="s">
        <v>132</v>
      </c>
      <c r="E166" s="226" t="s">
        <v>19</v>
      </c>
      <c r="F166" s="227" t="s">
        <v>789</v>
      </c>
      <c r="G166" s="225"/>
      <c r="H166" s="228">
        <v>6.0300000000000002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132</v>
      </c>
      <c r="AU166" s="234" t="s">
        <v>119</v>
      </c>
      <c r="AV166" s="13" t="s">
        <v>119</v>
      </c>
      <c r="AW166" s="13" t="s">
        <v>31</v>
      </c>
      <c r="AX166" s="13" t="s">
        <v>69</v>
      </c>
      <c r="AY166" s="234" t="s">
        <v>120</v>
      </c>
    </row>
    <row r="167" s="14" customFormat="1">
      <c r="A167" s="14"/>
      <c r="B167" s="235"/>
      <c r="C167" s="236"/>
      <c r="D167" s="219" t="s">
        <v>132</v>
      </c>
      <c r="E167" s="237" t="s">
        <v>19</v>
      </c>
      <c r="F167" s="238" t="s">
        <v>134</v>
      </c>
      <c r="G167" s="236"/>
      <c r="H167" s="239">
        <v>64.439999999999998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132</v>
      </c>
      <c r="AU167" s="245" t="s">
        <v>119</v>
      </c>
      <c r="AV167" s="14" t="s">
        <v>135</v>
      </c>
      <c r="AW167" s="14" t="s">
        <v>31</v>
      </c>
      <c r="AX167" s="14" t="s">
        <v>77</v>
      </c>
      <c r="AY167" s="245" t="s">
        <v>120</v>
      </c>
    </row>
    <row r="168" s="2" customFormat="1" ht="16.5" customHeight="1">
      <c r="A168" s="40"/>
      <c r="B168" s="41"/>
      <c r="C168" s="206" t="s">
        <v>222</v>
      </c>
      <c r="D168" s="206" t="s">
        <v>123</v>
      </c>
      <c r="E168" s="207" t="s">
        <v>790</v>
      </c>
      <c r="F168" s="208" t="s">
        <v>791</v>
      </c>
      <c r="G168" s="209" t="s">
        <v>126</v>
      </c>
      <c r="H168" s="210">
        <v>4.1600000000000001</v>
      </c>
      <c r="I168" s="211"/>
      <c r="J168" s="212">
        <f>ROUND(I168*H168,2)</f>
        <v>0</v>
      </c>
      <c r="K168" s="208" t="s">
        <v>168</v>
      </c>
      <c r="L168" s="46"/>
      <c r="M168" s="213" t="s">
        <v>19</v>
      </c>
      <c r="N168" s="214" t="s">
        <v>41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154</v>
      </c>
      <c r="AT168" s="217" t="s">
        <v>123</v>
      </c>
      <c r="AU168" s="217" t="s">
        <v>119</v>
      </c>
      <c r="AY168" s="19" t="s">
        <v>120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119</v>
      </c>
      <c r="BK168" s="218">
        <f>ROUND(I168*H168,2)</f>
        <v>0</v>
      </c>
      <c r="BL168" s="19" t="s">
        <v>154</v>
      </c>
      <c r="BM168" s="217" t="s">
        <v>792</v>
      </c>
    </row>
    <row r="169" s="2" customFormat="1">
      <c r="A169" s="40"/>
      <c r="B169" s="41"/>
      <c r="C169" s="42"/>
      <c r="D169" s="219" t="s">
        <v>130</v>
      </c>
      <c r="E169" s="42"/>
      <c r="F169" s="220" t="s">
        <v>793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130</v>
      </c>
      <c r="AU169" s="19" t="s">
        <v>119</v>
      </c>
    </row>
    <row r="170" s="2" customFormat="1">
      <c r="A170" s="40"/>
      <c r="B170" s="41"/>
      <c r="C170" s="42"/>
      <c r="D170" s="256" t="s">
        <v>171</v>
      </c>
      <c r="E170" s="42"/>
      <c r="F170" s="257" t="s">
        <v>794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171</v>
      </c>
      <c r="AU170" s="19" t="s">
        <v>119</v>
      </c>
    </row>
    <row r="171" s="13" customFormat="1">
      <c r="A171" s="13"/>
      <c r="B171" s="224"/>
      <c r="C171" s="225"/>
      <c r="D171" s="219" t="s">
        <v>132</v>
      </c>
      <c r="E171" s="226" t="s">
        <v>19</v>
      </c>
      <c r="F171" s="227" t="s">
        <v>646</v>
      </c>
      <c r="G171" s="225"/>
      <c r="H171" s="228">
        <v>4.1600000000000001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132</v>
      </c>
      <c r="AU171" s="234" t="s">
        <v>119</v>
      </c>
      <c r="AV171" s="13" t="s">
        <v>119</v>
      </c>
      <c r="AW171" s="13" t="s">
        <v>31</v>
      </c>
      <c r="AX171" s="13" t="s">
        <v>77</v>
      </c>
      <c r="AY171" s="234" t="s">
        <v>120</v>
      </c>
    </row>
    <row r="172" s="2" customFormat="1" ht="16.5" customHeight="1">
      <c r="A172" s="40"/>
      <c r="B172" s="41"/>
      <c r="C172" s="246" t="s">
        <v>226</v>
      </c>
      <c r="D172" s="246" t="s">
        <v>150</v>
      </c>
      <c r="E172" s="247" t="s">
        <v>795</v>
      </c>
      <c r="F172" s="248" t="s">
        <v>796</v>
      </c>
      <c r="G172" s="249" t="s">
        <v>520</v>
      </c>
      <c r="H172" s="250">
        <v>0.012</v>
      </c>
      <c r="I172" s="251"/>
      <c r="J172" s="252">
        <f>ROUND(I172*H172,2)</f>
        <v>0</v>
      </c>
      <c r="K172" s="248" t="s">
        <v>168</v>
      </c>
      <c r="L172" s="253"/>
      <c r="M172" s="254" t="s">
        <v>19</v>
      </c>
      <c r="N172" s="255" t="s">
        <v>41</v>
      </c>
      <c r="O172" s="86"/>
      <c r="P172" s="215">
        <f>O172*H172</f>
        <v>0</v>
      </c>
      <c r="Q172" s="215">
        <v>0.55000000000000004</v>
      </c>
      <c r="R172" s="215">
        <f>Q172*H172</f>
        <v>0.0066000000000000008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153</v>
      </c>
      <c r="AT172" s="217" t="s">
        <v>150</v>
      </c>
      <c r="AU172" s="217" t="s">
        <v>119</v>
      </c>
      <c r="AY172" s="19" t="s">
        <v>120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119</v>
      </c>
      <c r="BK172" s="218">
        <f>ROUND(I172*H172,2)</f>
        <v>0</v>
      </c>
      <c r="BL172" s="19" t="s">
        <v>154</v>
      </c>
      <c r="BM172" s="217" t="s">
        <v>797</v>
      </c>
    </row>
    <row r="173" s="2" customFormat="1">
      <c r="A173" s="40"/>
      <c r="B173" s="41"/>
      <c r="C173" s="42"/>
      <c r="D173" s="219" t="s">
        <v>130</v>
      </c>
      <c r="E173" s="42"/>
      <c r="F173" s="220" t="s">
        <v>796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130</v>
      </c>
      <c r="AU173" s="19" t="s">
        <v>119</v>
      </c>
    </row>
    <row r="174" s="13" customFormat="1">
      <c r="A174" s="13"/>
      <c r="B174" s="224"/>
      <c r="C174" s="225"/>
      <c r="D174" s="219" t="s">
        <v>132</v>
      </c>
      <c r="E174" s="225"/>
      <c r="F174" s="227" t="s">
        <v>798</v>
      </c>
      <c r="G174" s="225"/>
      <c r="H174" s="228">
        <v>0.012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132</v>
      </c>
      <c r="AU174" s="234" t="s">
        <v>119</v>
      </c>
      <c r="AV174" s="13" t="s">
        <v>119</v>
      </c>
      <c r="AW174" s="13" t="s">
        <v>4</v>
      </c>
      <c r="AX174" s="13" t="s">
        <v>77</v>
      </c>
      <c r="AY174" s="234" t="s">
        <v>120</v>
      </c>
    </row>
    <row r="175" s="2" customFormat="1" ht="16.5" customHeight="1">
      <c r="A175" s="40"/>
      <c r="B175" s="41"/>
      <c r="C175" s="206" t="s">
        <v>231</v>
      </c>
      <c r="D175" s="206" t="s">
        <v>123</v>
      </c>
      <c r="E175" s="207" t="s">
        <v>799</v>
      </c>
      <c r="F175" s="208" t="s">
        <v>800</v>
      </c>
      <c r="G175" s="209" t="s">
        <v>126</v>
      </c>
      <c r="H175" s="210">
        <v>3.4500000000000002</v>
      </c>
      <c r="I175" s="211"/>
      <c r="J175" s="212">
        <f>ROUND(I175*H175,2)</f>
        <v>0</v>
      </c>
      <c r="K175" s="208" t="s">
        <v>168</v>
      </c>
      <c r="L175" s="46"/>
      <c r="M175" s="213" t="s">
        <v>19</v>
      </c>
      <c r="N175" s="214" t="s">
        <v>41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154</v>
      </c>
      <c r="AT175" s="217" t="s">
        <v>123</v>
      </c>
      <c r="AU175" s="217" t="s">
        <v>119</v>
      </c>
      <c r="AY175" s="19" t="s">
        <v>120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119</v>
      </c>
      <c r="BK175" s="218">
        <f>ROUND(I175*H175,2)</f>
        <v>0</v>
      </c>
      <c r="BL175" s="19" t="s">
        <v>154</v>
      </c>
      <c r="BM175" s="217" t="s">
        <v>801</v>
      </c>
    </row>
    <row r="176" s="2" customFormat="1">
      <c r="A176" s="40"/>
      <c r="B176" s="41"/>
      <c r="C176" s="42"/>
      <c r="D176" s="219" t="s">
        <v>130</v>
      </c>
      <c r="E176" s="42"/>
      <c r="F176" s="220" t="s">
        <v>802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130</v>
      </c>
      <c r="AU176" s="19" t="s">
        <v>119</v>
      </c>
    </row>
    <row r="177" s="2" customFormat="1">
      <c r="A177" s="40"/>
      <c r="B177" s="41"/>
      <c r="C177" s="42"/>
      <c r="D177" s="256" t="s">
        <v>171</v>
      </c>
      <c r="E177" s="42"/>
      <c r="F177" s="257" t="s">
        <v>803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171</v>
      </c>
      <c r="AU177" s="19" t="s">
        <v>119</v>
      </c>
    </row>
    <row r="178" s="13" customFormat="1">
      <c r="A178" s="13"/>
      <c r="B178" s="224"/>
      <c r="C178" s="225"/>
      <c r="D178" s="219" t="s">
        <v>132</v>
      </c>
      <c r="E178" s="226" t="s">
        <v>19</v>
      </c>
      <c r="F178" s="227" t="s">
        <v>804</v>
      </c>
      <c r="G178" s="225"/>
      <c r="H178" s="228">
        <v>3.4500000000000002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132</v>
      </c>
      <c r="AU178" s="234" t="s">
        <v>119</v>
      </c>
      <c r="AV178" s="13" t="s">
        <v>119</v>
      </c>
      <c r="AW178" s="13" t="s">
        <v>31</v>
      </c>
      <c r="AX178" s="13" t="s">
        <v>77</v>
      </c>
      <c r="AY178" s="234" t="s">
        <v>120</v>
      </c>
    </row>
    <row r="179" s="2" customFormat="1" ht="16.5" customHeight="1">
      <c r="A179" s="40"/>
      <c r="B179" s="41"/>
      <c r="C179" s="246" t="s">
        <v>237</v>
      </c>
      <c r="D179" s="246" t="s">
        <v>150</v>
      </c>
      <c r="E179" s="247" t="s">
        <v>805</v>
      </c>
      <c r="F179" s="248" t="s">
        <v>806</v>
      </c>
      <c r="G179" s="249" t="s">
        <v>520</v>
      </c>
      <c r="H179" s="250">
        <v>0.01</v>
      </c>
      <c r="I179" s="251"/>
      <c r="J179" s="252">
        <f>ROUND(I179*H179,2)</f>
        <v>0</v>
      </c>
      <c r="K179" s="248" t="s">
        <v>168</v>
      </c>
      <c r="L179" s="253"/>
      <c r="M179" s="254" t="s">
        <v>19</v>
      </c>
      <c r="N179" s="255" t="s">
        <v>41</v>
      </c>
      <c r="O179" s="86"/>
      <c r="P179" s="215">
        <f>O179*H179</f>
        <v>0</v>
      </c>
      <c r="Q179" s="215">
        <v>0.55000000000000004</v>
      </c>
      <c r="R179" s="215">
        <f>Q179*H179</f>
        <v>0.0055000000000000005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153</v>
      </c>
      <c r="AT179" s="217" t="s">
        <v>150</v>
      </c>
      <c r="AU179" s="217" t="s">
        <v>119</v>
      </c>
      <c r="AY179" s="19" t="s">
        <v>120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119</v>
      </c>
      <c r="BK179" s="218">
        <f>ROUND(I179*H179,2)</f>
        <v>0</v>
      </c>
      <c r="BL179" s="19" t="s">
        <v>154</v>
      </c>
      <c r="BM179" s="217" t="s">
        <v>807</v>
      </c>
    </row>
    <row r="180" s="2" customFormat="1">
      <c r="A180" s="40"/>
      <c r="B180" s="41"/>
      <c r="C180" s="42"/>
      <c r="D180" s="219" t="s">
        <v>130</v>
      </c>
      <c r="E180" s="42"/>
      <c r="F180" s="220" t="s">
        <v>806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130</v>
      </c>
      <c r="AU180" s="19" t="s">
        <v>119</v>
      </c>
    </row>
    <row r="181" s="13" customFormat="1">
      <c r="A181" s="13"/>
      <c r="B181" s="224"/>
      <c r="C181" s="225"/>
      <c r="D181" s="219" t="s">
        <v>132</v>
      </c>
      <c r="E181" s="225"/>
      <c r="F181" s="227" t="s">
        <v>808</v>
      </c>
      <c r="G181" s="225"/>
      <c r="H181" s="228">
        <v>0.01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132</v>
      </c>
      <c r="AU181" s="234" t="s">
        <v>119</v>
      </c>
      <c r="AV181" s="13" t="s">
        <v>119</v>
      </c>
      <c r="AW181" s="13" t="s">
        <v>4</v>
      </c>
      <c r="AX181" s="13" t="s">
        <v>77</v>
      </c>
      <c r="AY181" s="234" t="s">
        <v>120</v>
      </c>
    </row>
    <row r="182" s="2" customFormat="1" ht="16.5" customHeight="1">
      <c r="A182" s="40"/>
      <c r="B182" s="41"/>
      <c r="C182" s="206" t="s">
        <v>7</v>
      </c>
      <c r="D182" s="206" t="s">
        <v>123</v>
      </c>
      <c r="E182" s="207" t="s">
        <v>809</v>
      </c>
      <c r="F182" s="208" t="s">
        <v>810</v>
      </c>
      <c r="G182" s="209" t="s">
        <v>618</v>
      </c>
      <c r="H182" s="210">
        <v>0.81000000000000005</v>
      </c>
      <c r="I182" s="211"/>
      <c r="J182" s="212">
        <f>ROUND(I182*H182,2)</f>
        <v>0</v>
      </c>
      <c r="K182" s="208" t="s">
        <v>168</v>
      </c>
      <c r="L182" s="46"/>
      <c r="M182" s="213" t="s">
        <v>19</v>
      </c>
      <c r="N182" s="214" t="s">
        <v>41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154</v>
      </c>
      <c r="AT182" s="217" t="s">
        <v>123</v>
      </c>
      <c r="AU182" s="217" t="s">
        <v>119</v>
      </c>
      <c r="AY182" s="19" t="s">
        <v>120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119</v>
      </c>
      <c r="BK182" s="218">
        <f>ROUND(I182*H182,2)</f>
        <v>0</v>
      </c>
      <c r="BL182" s="19" t="s">
        <v>154</v>
      </c>
      <c r="BM182" s="217" t="s">
        <v>811</v>
      </c>
    </row>
    <row r="183" s="2" customFormat="1">
      <c r="A183" s="40"/>
      <c r="B183" s="41"/>
      <c r="C183" s="42"/>
      <c r="D183" s="219" t="s">
        <v>130</v>
      </c>
      <c r="E183" s="42"/>
      <c r="F183" s="220" t="s">
        <v>812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130</v>
      </c>
      <c r="AU183" s="19" t="s">
        <v>119</v>
      </c>
    </row>
    <row r="184" s="2" customFormat="1">
      <c r="A184" s="40"/>
      <c r="B184" s="41"/>
      <c r="C184" s="42"/>
      <c r="D184" s="256" t="s">
        <v>171</v>
      </c>
      <c r="E184" s="42"/>
      <c r="F184" s="257" t="s">
        <v>813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171</v>
      </c>
      <c r="AU184" s="19" t="s">
        <v>119</v>
      </c>
    </row>
    <row r="185" s="12" customFormat="1" ht="22.8" customHeight="1">
      <c r="A185" s="12"/>
      <c r="B185" s="190"/>
      <c r="C185" s="191"/>
      <c r="D185" s="192" t="s">
        <v>68</v>
      </c>
      <c r="E185" s="204" t="s">
        <v>814</v>
      </c>
      <c r="F185" s="204" t="s">
        <v>815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SUM(P186:P212)</f>
        <v>0</v>
      </c>
      <c r="Q185" s="198"/>
      <c r="R185" s="199">
        <f>SUM(R186:R212)</f>
        <v>2.5027444399999998</v>
      </c>
      <c r="S185" s="198"/>
      <c r="T185" s="200">
        <f>SUM(T186:T212)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119</v>
      </c>
      <c r="AT185" s="202" t="s">
        <v>68</v>
      </c>
      <c r="AU185" s="202" t="s">
        <v>77</v>
      </c>
      <c r="AY185" s="201" t="s">
        <v>120</v>
      </c>
      <c r="BK185" s="203">
        <f>SUM(BK186:BK212)</f>
        <v>0</v>
      </c>
    </row>
    <row r="186" s="2" customFormat="1" ht="16.5" customHeight="1">
      <c r="A186" s="40"/>
      <c r="B186" s="41"/>
      <c r="C186" s="206" t="s">
        <v>246</v>
      </c>
      <c r="D186" s="206" t="s">
        <v>123</v>
      </c>
      <c r="E186" s="207" t="s">
        <v>816</v>
      </c>
      <c r="F186" s="208" t="s">
        <v>817</v>
      </c>
      <c r="G186" s="209" t="s">
        <v>126</v>
      </c>
      <c r="H186" s="210">
        <v>77.689999999999998</v>
      </c>
      <c r="I186" s="211"/>
      <c r="J186" s="212">
        <f>ROUND(I186*H186,2)</f>
        <v>0</v>
      </c>
      <c r="K186" s="208" t="s">
        <v>168</v>
      </c>
      <c r="L186" s="46"/>
      <c r="M186" s="213" t="s">
        <v>19</v>
      </c>
      <c r="N186" s="214" t="s">
        <v>41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154</v>
      </c>
      <c r="AT186" s="217" t="s">
        <v>123</v>
      </c>
      <c r="AU186" s="217" t="s">
        <v>119</v>
      </c>
      <c r="AY186" s="19" t="s">
        <v>120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119</v>
      </c>
      <c r="BK186" s="218">
        <f>ROUND(I186*H186,2)</f>
        <v>0</v>
      </c>
      <c r="BL186" s="19" t="s">
        <v>154</v>
      </c>
      <c r="BM186" s="217" t="s">
        <v>818</v>
      </c>
    </row>
    <row r="187" s="2" customFormat="1">
      <c r="A187" s="40"/>
      <c r="B187" s="41"/>
      <c r="C187" s="42"/>
      <c r="D187" s="219" t="s">
        <v>130</v>
      </c>
      <c r="E187" s="42"/>
      <c r="F187" s="220" t="s">
        <v>819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130</v>
      </c>
      <c r="AU187" s="19" t="s">
        <v>119</v>
      </c>
    </row>
    <row r="188" s="2" customFormat="1">
      <c r="A188" s="40"/>
      <c r="B188" s="41"/>
      <c r="C188" s="42"/>
      <c r="D188" s="256" t="s">
        <v>171</v>
      </c>
      <c r="E188" s="42"/>
      <c r="F188" s="257" t="s">
        <v>820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171</v>
      </c>
      <c r="AU188" s="19" t="s">
        <v>119</v>
      </c>
    </row>
    <row r="189" s="2" customFormat="1" ht="16.5" customHeight="1">
      <c r="A189" s="40"/>
      <c r="B189" s="41"/>
      <c r="C189" s="246" t="s">
        <v>251</v>
      </c>
      <c r="D189" s="246" t="s">
        <v>150</v>
      </c>
      <c r="E189" s="247" t="s">
        <v>821</v>
      </c>
      <c r="F189" s="248" t="s">
        <v>822</v>
      </c>
      <c r="G189" s="249" t="s">
        <v>126</v>
      </c>
      <c r="H189" s="250">
        <v>87.284999999999997</v>
      </c>
      <c r="I189" s="251"/>
      <c r="J189" s="252">
        <f>ROUND(I189*H189,2)</f>
        <v>0</v>
      </c>
      <c r="K189" s="248" t="s">
        <v>168</v>
      </c>
      <c r="L189" s="253"/>
      <c r="M189" s="254" t="s">
        <v>19</v>
      </c>
      <c r="N189" s="255" t="s">
        <v>41</v>
      </c>
      <c r="O189" s="86"/>
      <c r="P189" s="215">
        <f>O189*H189</f>
        <v>0</v>
      </c>
      <c r="Q189" s="215">
        <v>0.00013999999999999999</v>
      </c>
      <c r="R189" s="215">
        <f>Q189*H189</f>
        <v>0.012219899999999999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153</v>
      </c>
      <c r="AT189" s="217" t="s">
        <v>150</v>
      </c>
      <c r="AU189" s="217" t="s">
        <v>119</v>
      </c>
      <c r="AY189" s="19" t="s">
        <v>120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119</v>
      </c>
      <c r="BK189" s="218">
        <f>ROUND(I189*H189,2)</f>
        <v>0</v>
      </c>
      <c r="BL189" s="19" t="s">
        <v>154</v>
      </c>
      <c r="BM189" s="217" t="s">
        <v>823</v>
      </c>
    </row>
    <row r="190" s="2" customFormat="1">
      <c r="A190" s="40"/>
      <c r="B190" s="41"/>
      <c r="C190" s="42"/>
      <c r="D190" s="219" t="s">
        <v>130</v>
      </c>
      <c r="E190" s="42"/>
      <c r="F190" s="220" t="s">
        <v>822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130</v>
      </c>
      <c r="AU190" s="19" t="s">
        <v>119</v>
      </c>
    </row>
    <row r="191" s="13" customFormat="1">
      <c r="A191" s="13"/>
      <c r="B191" s="224"/>
      <c r="C191" s="225"/>
      <c r="D191" s="219" t="s">
        <v>132</v>
      </c>
      <c r="E191" s="225"/>
      <c r="F191" s="227" t="s">
        <v>824</v>
      </c>
      <c r="G191" s="225"/>
      <c r="H191" s="228">
        <v>87.284999999999997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132</v>
      </c>
      <c r="AU191" s="234" t="s">
        <v>119</v>
      </c>
      <c r="AV191" s="13" t="s">
        <v>119</v>
      </c>
      <c r="AW191" s="13" t="s">
        <v>4</v>
      </c>
      <c r="AX191" s="13" t="s">
        <v>77</v>
      </c>
      <c r="AY191" s="234" t="s">
        <v>120</v>
      </c>
    </row>
    <row r="192" s="2" customFormat="1" ht="16.5" customHeight="1">
      <c r="A192" s="40"/>
      <c r="B192" s="41"/>
      <c r="C192" s="206" t="s">
        <v>255</v>
      </c>
      <c r="D192" s="206" t="s">
        <v>123</v>
      </c>
      <c r="E192" s="207" t="s">
        <v>825</v>
      </c>
      <c r="F192" s="208" t="s">
        <v>826</v>
      </c>
      <c r="G192" s="209" t="s">
        <v>126</v>
      </c>
      <c r="H192" s="210">
        <v>77.689999999999998</v>
      </c>
      <c r="I192" s="211"/>
      <c r="J192" s="212">
        <f>ROUND(I192*H192,2)</f>
        <v>0</v>
      </c>
      <c r="K192" s="208" t="s">
        <v>168</v>
      </c>
      <c r="L192" s="46"/>
      <c r="M192" s="213" t="s">
        <v>19</v>
      </c>
      <c r="N192" s="214" t="s">
        <v>41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154</v>
      </c>
      <c r="AT192" s="217" t="s">
        <v>123</v>
      </c>
      <c r="AU192" s="217" t="s">
        <v>119</v>
      </c>
      <c r="AY192" s="19" t="s">
        <v>120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119</v>
      </c>
      <c r="BK192" s="218">
        <f>ROUND(I192*H192,2)</f>
        <v>0</v>
      </c>
      <c r="BL192" s="19" t="s">
        <v>154</v>
      </c>
      <c r="BM192" s="217" t="s">
        <v>827</v>
      </c>
    </row>
    <row r="193" s="2" customFormat="1">
      <c r="A193" s="40"/>
      <c r="B193" s="41"/>
      <c r="C193" s="42"/>
      <c r="D193" s="219" t="s">
        <v>130</v>
      </c>
      <c r="E193" s="42"/>
      <c r="F193" s="220" t="s">
        <v>828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130</v>
      </c>
      <c r="AU193" s="19" t="s">
        <v>119</v>
      </c>
    </row>
    <row r="194" s="2" customFormat="1">
      <c r="A194" s="40"/>
      <c r="B194" s="41"/>
      <c r="C194" s="42"/>
      <c r="D194" s="256" t="s">
        <v>171</v>
      </c>
      <c r="E194" s="42"/>
      <c r="F194" s="257" t="s">
        <v>829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171</v>
      </c>
      <c r="AU194" s="19" t="s">
        <v>119</v>
      </c>
    </row>
    <row r="195" s="13" customFormat="1">
      <c r="A195" s="13"/>
      <c r="B195" s="224"/>
      <c r="C195" s="225"/>
      <c r="D195" s="219" t="s">
        <v>132</v>
      </c>
      <c r="E195" s="226" t="s">
        <v>19</v>
      </c>
      <c r="F195" s="227" t="s">
        <v>830</v>
      </c>
      <c r="G195" s="225"/>
      <c r="H195" s="228">
        <v>77.689999999999998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132</v>
      </c>
      <c r="AU195" s="234" t="s">
        <v>119</v>
      </c>
      <c r="AV195" s="13" t="s">
        <v>119</v>
      </c>
      <c r="AW195" s="13" t="s">
        <v>31</v>
      </c>
      <c r="AX195" s="13" t="s">
        <v>77</v>
      </c>
      <c r="AY195" s="234" t="s">
        <v>120</v>
      </c>
    </row>
    <row r="196" s="2" customFormat="1" ht="16.5" customHeight="1">
      <c r="A196" s="40"/>
      <c r="B196" s="41"/>
      <c r="C196" s="246" t="s">
        <v>261</v>
      </c>
      <c r="D196" s="246" t="s">
        <v>150</v>
      </c>
      <c r="E196" s="247" t="s">
        <v>831</v>
      </c>
      <c r="F196" s="248" t="s">
        <v>832</v>
      </c>
      <c r="G196" s="249" t="s">
        <v>126</v>
      </c>
      <c r="H196" s="250">
        <v>158.488</v>
      </c>
      <c r="I196" s="251"/>
      <c r="J196" s="252">
        <f>ROUND(I196*H196,2)</f>
        <v>0</v>
      </c>
      <c r="K196" s="248" t="s">
        <v>168</v>
      </c>
      <c r="L196" s="253"/>
      <c r="M196" s="254" t="s">
        <v>19</v>
      </c>
      <c r="N196" s="255" t="s">
        <v>41</v>
      </c>
      <c r="O196" s="86"/>
      <c r="P196" s="215">
        <f>O196*H196</f>
        <v>0</v>
      </c>
      <c r="Q196" s="215">
        <v>0.0016800000000000001</v>
      </c>
      <c r="R196" s="215">
        <f>Q196*H196</f>
        <v>0.26625984000000003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153</v>
      </c>
      <c r="AT196" s="217" t="s">
        <v>150</v>
      </c>
      <c r="AU196" s="217" t="s">
        <v>119</v>
      </c>
      <c r="AY196" s="19" t="s">
        <v>120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119</v>
      </c>
      <c r="BK196" s="218">
        <f>ROUND(I196*H196,2)</f>
        <v>0</v>
      </c>
      <c r="BL196" s="19" t="s">
        <v>154</v>
      </c>
      <c r="BM196" s="217" t="s">
        <v>833</v>
      </c>
    </row>
    <row r="197" s="2" customFormat="1">
      <c r="A197" s="40"/>
      <c r="B197" s="41"/>
      <c r="C197" s="42"/>
      <c r="D197" s="219" t="s">
        <v>130</v>
      </c>
      <c r="E197" s="42"/>
      <c r="F197" s="220" t="s">
        <v>832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130</v>
      </c>
      <c r="AU197" s="19" t="s">
        <v>119</v>
      </c>
    </row>
    <row r="198" s="13" customFormat="1">
      <c r="A198" s="13"/>
      <c r="B198" s="224"/>
      <c r="C198" s="225"/>
      <c r="D198" s="219" t="s">
        <v>132</v>
      </c>
      <c r="E198" s="225"/>
      <c r="F198" s="227" t="s">
        <v>834</v>
      </c>
      <c r="G198" s="225"/>
      <c r="H198" s="228">
        <v>158.488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132</v>
      </c>
      <c r="AU198" s="234" t="s">
        <v>119</v>
      </c>
      <c r="AV198" s="13" t="s">
        <v>119</v>
      </c>
      <c r="AW198" s="13" t="s">
        <v>4</v>
      </c>
      <c r="AX198" s="13" t="s">
        <v>77</v>
      </c>
      <c r="AY198" s="234" t="s">
        <v>120</v>
      </c>
    </row>
    <row r="199" s="2" customFormat="1" ht="24.15" customHeight="1">
      <c r="A199" s="40"/>
      <c r="B199" s="41"/>
      <c r="C199" s="206" t="s">
        <v>266</v>
      </c>
      <c r="D199" s="206" t="s">
        <v>123</v>
      </c>
      <c r="E199" s="207" t="s">
        <v>835</v>
      </c>
      <c r="F199" s="208" t="s">
        <v>836</v>
      </c>
      <c r="G199" s="209" t="s">
        <v>126</v>
      </c>
      <c r="H199" s="210">
        <v>77.689999999999998</v>
      </c>
      <c r="I199" s="211"/>
      <c r="J199" s="212">
        <f>ROUND(I199*H199,2)</f>
        <v>0</v>
      </c>
      <c r="K199" s="208" t="s">
        <v>168</v>
      </c>
      <c r="L199" s="46"/>
      <c r="M199" s="213" t="s">
        <v>19</v>
      </c>
      <c r="N199" s="214" t="s">
        <v>41</v>
      </c>
      <c r="O199" s="86"/>
      <c r="P199" s="215">
        <f>O199*H199</f>
        <v>0</v>
      </c>
      <c r="Q199" s="215">
        <v>0.028629999999999999</v>
      </c>
      <c r="R199" s="215">
        <f>Q199*H199</f>
        <v>2.2242647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154</v>
      </c>
      <c r="AT199" s="217" t="s">
        <v>123</v>
      </c>
      <c r="AU199" s="217" t="s">
        <v>119</v>
      </c>
      <c r="AY199" s="19" t="s">
        <v>120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119</v>
      </c>
      <c r="BK199" s="218">
        <f>ROUND(I199*H199,2)</f>
        <v>0</v>
      </c>
      <c r="BL199" s="19" t="s">
        <v>154</v>
      </c>
      <c r="BM199" s="217" t="s">
        <v>837</v>
      </c>
    </row>
    <row r="200" s="2" customFormat="1">
      <c r="A200" s="40"/>
      <c r="B200" s="41"/>
      <c r="C200" s="42"/>
      <c r="D200" s="219" t="s">
        <v>130</v>
      </c>
      <c r="E200" s="42"/>
      <c r="F200" s="220" t="s">
        <v>838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130</v>
      </c>
      <c r="AU200" s="19" t="s">
        <v>119</v>
      </c>
    </row>
    <row r="201" s="2" customFormat="1">
      <c r="A201" s="40"/>
      <c r="B201" s="41"/>
      <c r="C201" s="42"/>
      <c r="D201" s="256" t="s">
        <v>171</v>
      </c>
      <c r="E201" s="42"/>
      <c r="F201" s="257" t="s">
        <v>839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171</v>
      </c>
      <c r="AU201" s="19" t="s">
        <v>119</v>
      </c>
    </row>
    <row r="202" s="13" customFormat="1">
      <c r="A202" s="13"/>
      <c r="B202" s="224"/>
      <c r="C202" s="225"/>
      <c r="D202" s="219" t="s">
        <v>132</v>
      </c>
      <c r="E202" s="226" t="s">
        <v>19</v>
      </c>
      <c r="F202" s="227" t="s">
        <v>664</v>
      </c>
      <c r="G202" s="225"/>
      <c r="H202" s="228">
        <v>20.25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132</v>
      </c>
      <c r="AU202" s="234" t="s">
        <v>119</v>
      </c>
      <c r="AV202" s="13" t="s">
        <v>119</v>
      </c>
      <c r="AW202" s="13" t="s">
        <v>31</v>
      </c>
      <c r="AX202" s="13" t="s">
        <v>69</v>
      </c>
      <c r="AY202" s="234" t="s">
        <v>120</v>
      </c>
    </row>
    <row r="203" s="13" customFormat="1">
      <c r="A203" s="13"/>
      <c r="B203" s="224"/>
      <c r="C203" s="225"/>
      <c r="D203" s="219" t="s">
        <v>132</v>
      </c>
      <c r="E203" s="226" t="s">
        <v>19</v>
      </c>
      <c r="F203" s="227" t="s">
        <v>840</v>
      </c>
      <c r="G203" s="225"/>
      <c r="H203" s="228">
        <v>13.470000000000001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132</v>
      </c>
      <c r="AU203" s="234" t="s">
        <v>119</v>
      </c>
      <c r="AV203" s="13" t="s">
        <v>119</v>
      </c>
      <c r="AW203" s="13" t="s">
        <v>31</v>
      </c>
      <c r="AX203" s="13" t="s">
        <v>69</v>
      </c>
      <c r="AY203" s="234" t="s">
        <v>120</v>
      </c>
    </row>
    <row r="204" s="13" customFormat="1">
      <c r="A204" s="13"/>
      <c r="B204" s="224"/>
      <c r="C204" s="225"/>
      <c r="D204" s="219" t="s">
        <v>132</v>
      </c>
      <c r="E204" s="226" t="s">
        <v>19</v>
      </c>
      <c r="F204" s="227" t="s">
        <v>666</v>
      </c>
      <c r="G204" s="225"/>
      <c r="H204" s="228">
        <v>13.32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132</v>
      </c>
      <c r="AU204" s="234" t="s">
        <v>119</v>
      </c>
      <c r="AV204" s="13" t="s">
        <v>119</v>
      </c>
      <c r="AW204" s="13" t="s">
        <v>31</v>
      </c>
      <c r="AX204" s="13" t="s">
        <v>69</v>
      </c>
      <c r="AY204" s="234" t="s">
        <v>120</v>
      </c>
    </row>
    <row r="205" s="13" customFormat="1">
      <c r="A205" s="13"/>
      <c r="B205" s="224"/>
      <c r="C205" s="225"/>
      <c r="D205" s="219" t="s">
        <v>132</v>
      </c>
      <c r="E205" s="226" t="s">
        <v>19</v>
      </c>
      <c r="F205" s="227" t="s">
        <v>667</v>
      </c>
      <c r="G205" s="225"/>
      <c r="H205" s="228">
        <v>15.779999999999999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132</v>
      </c>
      <c r="AU205" s="234" t="s">
        <v>119</v>
      </c>
      <c r="AV205" s="13" t="s">
        <v>119</v>
      </c>
      <c r="AW205" s="13" t="s">
        <v>31</v>
      </c>
      <c r="AX205" s="13" t="s">
        <v>69</v>
      </c>
      <c r="AY205" s="234" t="s">
        <v>120</v>
      </c>
    </row>
    <row r="206" s="13" customFormat="1">
      <c r="A206" s="13"/>
      <c r="B206" s="224"/>
      <c r="C206" s="225"/>
      <c r="D206" s="219" t="s">
        <v>132</v>
      </c>
      <c r="E206" s="226" t="s">
        <v>19</v>
      </c>
      <c r="F206" s="227" t="s">
        <v>841</v>
      </c>
      <c r="G206" s="225"/>
      <c r="H206" s="228">
        <v>3.9399999999999999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132</v>
      </c>
      <c r="AU206" s="234" t="s">
        <v>119</v>
      </c>
      <c r="AV206" s="13" t="s">
        <v>119</v>
      </c>
      <c r="AW206" s="13" t="s">
        <v>31</v>
      </c>
      <c r="AX206" s="13" t="s">
        <v>69</v>
      </c>
      <c r="AY206" s="234" t="s">
        <v>120</v>
      </c>
    </row>
    <row r="207" s="13" customFormat="1">
      <c r="A207" s="13"/>
      <c r="B207" s="224"/>
      <c r="C207" s="225"/>
      <c r="D207" s="219" t="s">
        <v>132</v>
      </c>
      <c r="E207" s="226" t="s">
        <v>19</v>
      </c>
      <c r="F207" s="227" t="s">
        <v>842</v>
      </c>
      <c r="G207" s="225"/>
      <c r="H207" s="228">
        <v>4.9000000000000004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132</v>
      </c>
      <c r="AU207" s="234" t="s">
        <v>119</v>
      </c>
      <c r="AV207" s="13" t="s">
        <v>119</v>
      </c>
      <c r="AW207" s="13" t="s">
        <v>31</v>
      </c>
      <c r="AX207" s="13" t="s">
        <v>69</v>
      </c>
      <c r="AY207" s="234" t="s">
        <v>120</v>
      </c>
    </row>
    <row r="208" s="13" customFormat="1">
      <c r="A208" s="13"/>
      <c r="B208" s="224"/>
      <c r="C208" s="225"/>
      <c r="D208" s="219" t="s">
        <v>132</v>
      </c>
      <c r="E208" s="226" t="s">
        <v>19</v>
      </c>
      <c r="F208" s="227" t="s">
        <v>843</v>
      </c>
      <c r="G208" s="225"/>
      <c r="H208" s="228">
        <v>6.0300000000000002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132</v>
      </c>
      <c r="AU208" s="234" t="s">
        <v>119</v>
      </c>
      <c r="AV208" s="13" t="s">
        <v>119</v>
      </c>
      <c r="AW208" s="13" t="s">
        <v>31</v>
      </c>
      <c r="AX208" s="13" t="s">
        <v>69</v>
      </c>
      <c r="AY208" s="234" t="s">
        <v>120</v>
      </c>
    </row>
    <row r="209" s="14" customFormat="1">
      <c r="A209" s="14"/>
      <c r="B209" s="235"/>
      <c r="C209" s="236"/>
      <c r="D209" s="219" t="s">
        <v>132</v>
      </c>
      <c r="E209" s="237" t="s">
        <v>19</v>
      </c>
      <c r="F209" s="238" t="s">
        <v>134</v>
      </c>
      <c r="G209" s="236"/>
      <c r="H209" s="239">
        <v>77.689999999999998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132</v>
      </c>
      <c r="AU209" s="245" t="s">
        <v>119</v>
      </c>
      <c r="AV209" s="14" t="s">
        <v>135</v>
      </c>
      <c r="AW209" s="14" t="s">
        <v>31</v>
      </c>
      <c r="AX209" s="14" t="s">
        <v>77</v>
      </c>
      <c r="AY209" s="245" t="s">
        <v>120</v>
      </c>
    </row>
    <row r="210" s="2" customFormat="1" ht="16.5" customHeight="1">
      <c r="A210" s="40"/>
      <c r="B210" s="41"/>
      <c r="C210" s="206" t="s">
        <v>271</v>
      </c>
      <c r="D210" s="206" t="s">
        <v>123</v>
      </c>
      <c r="E210" s="207" t="s">
        <v>844</v>
      </c>
      <c r="F210" s="208" t="s">
        <v>845</v>
      </c>
      <c r="G210" s="209" t="s">
        <v>618</v>
      </c>
      <c r="H210" s="210">
        <v>2.5030000000000001</v>
      </c>
      <c r="I210" s="211"/>
      <c r="J210" s="212">
        <f>ROUND(I210*H210,2)</f>
        <v>0</v>
      </c>
      <c r="K210" s="208" t="s">
        <v>168</v>
      </c>
      <c r="L210" s="46"/>
      <c r="M210" s="213" t="s">
        <v>19</v>
      </c>
      <c r="N210" s="214" t="s">
        <v>41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154</v>
      </c>
      <c r="AT210" s="217" t="s">
        <v>123</v>
      </c>
      <c r="AU210" s="217" t="s">
        <v>119</v>
      </c>
      <c r="AY210" s="19" t="s">
        <v>120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119</v>
      </c>
      <c r="BK210" s="218">
        <f>ROUND(I210*H210,2)</f>
        <v>0</v>
      </c>
      <c r="BL210" s="19" t="s">
        <v>154</v>
      </c>
      <c r="BM210" s="217" t="s">
        <v>846</v>
      </c>
    </row>
    <row r="211" s="2" customFormat="1">
      <c r="A211" s="40"/>
      <c r="B211" s="41"/>
      <c r="C211" s="42"/>
      <c r="D211" s="219" t="s">
        <v>130</v>
      </c>
      <c r="E211" s="42"/>
      <c r="F211" s="220" t="s">
        <v>847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130</v>
      </c>
      <c r="AU211" s="19" t="s">
        <v>119</v>
      </c>
    </row>
    <row r="212" s="2" customFormat="1">
      <c r="A212" s="40"/>
      <c r="B212" s="41"/>
      <c r="C212" s="42"/>
      <c r="D212" s="256" t="s">
        <v>171</v>
      </c>
      <c r="E212" s="42"/>
      <c r="F212" s="257" t="s">
        <v>848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171</v>
      </c>
      <c r="AU212" s="19" t="s">
        <v>119</v>
      </c>
    </row>
    <row r="213" s="12" customFormat="1" ht="22.8" customHeight="1">
      <c r="A213" s="12"/>
      <c r="B213" s="190"/>
      <c r="C213" s="191"/>
      <c r="D213" s="192" t="s">
        <v>68</v>
      </c>
      <c r="E213" s="204" t="s">
        <v>849</v>
      </c>
      <c r="F213" s="204" t="s">
        <v>850</v>
      </c>
      <c r="G213" s="191"/>
      <c r="H213" s="191"/>
      <c r="I213" s="194"/>
      <c r="J213" s="205">
        <f>BK213</f>
        <v>0</v>
      </c>
      <c r="K213" s="191"/>
      <c r="L213" s="196"/>
      <c r="M213" s="197"/>
      <c r="N213" s="198"/>
      <c r="O213" s="198"/>
      <c r="P213" s="199">
        <f>SUM(P214:P234)</f>
        <v>0</v>
      </c>
      <c r="Q213" s="198"/>
      <c r="R213" s="199">
        <f>SUM(R214:R234)</f>
        <v>0.1012</v>
      </c>
      <c r="S213" s="198"/>
      <c r="T213" s="200">
        <f>SUM(T214:T234)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119</v>
      </c>
      <c r="AT213" s="202" t="s">
        <v>68</v>
      </c>
      <c r="AU213" s="202" t="s">
        <v>77</v>
      </c>
      <c r="AY213" s="201" t="s">
        <v>120</v>
      </c>
      <c r="BK213" s="203">
        <f>SUM(BK214:BK234)</f>
        <v>0</v>
      </c>
    </row>
    <row r="214" s="2" customFormat="1" ht="16.5" customHeight="1">
      <c r="A214" s="40"/>
      <c r="B214" s="41"/>
      <c r="C214" s="206" t="s">
        <v>276</v>
      </c>
      <c r="D214" s="206" t="s">
        <v>123</v>
      </c>
      <c r="E214" s="207" t="s">
        <v>851</v>
      </c>
      <c r="F214" s="208" t="s">
        <v>852</v>
      </c>
      <c r="G214" s="209" t="s">
        <v>138</v>
      </c>
      <c r="H214" s="210">
        <v>1</v>
      </c>
      <c r="I214" s="211"/>
      <c r="J214" s="212">
        <f>ROUND(I214*H214,2)</f>
        <v>0</v>
      </c>
      <c r="K214" s="208" t="s">
        <v>168</v>
      </c>
      <c r="L214" s="46"/>
      <c r="M214" s="213" t="s">
        <v>19</v>
      </c>
      <c r="N214" s="214" t="s">
        <v>41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154</v>
      </c>
      <c r="AT214" s="217" t="s">
        <v>123</v>
      </c>
      <c r="AU214" s="217" t="s">
        <v>119</v>
      </c>
      <c r="AY214" s="19" t="s">
        <v>120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119</v>
      </c>
      <c r="BK214" s="218">
        <f>ROUND(I214*H214,2)</f>
        <v>0</v>
      </c>
      <c r="BL214" s="19" t="s">
        <v>154</v>
      </c>
      <c r="BM214" s="217" t="s">
        <v>853</v>
      </c>
    </row>
    <row r="215" s="2" customFormat="1">
      <c r="A215" s="40"/>
      <c r="B215" s="41"/>
      <c r="C215" s="42"/>
      <c r="D215" s="219" t="s">
        <v>130</v>
      </c>
      <c r="E215" s="42"/>
      <c r="F215" s="220" t="s">
        <v>854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</v>
      </c>
      <c r="AU215" s="19" t="s">
        <v>119</v>
      </c>
    </row>
    <row r="216" s="2" customFormat="1">
      <c r="A216" s="40"/>
      <c r="B216" s="41"/>
      <c r="C216" s="42"/>
      <c r="D216" s="256" t="s">
        <v>171</v>
      </c>
      <c r="E216" s="42"/>
      <c r="F216" s="257" t="s">
        <v>855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171</v>
      </c>
      <c r="AU216" s="19" t="s">
        <v>119</v>
      </c>
    </row>
    <row r="217" s="13" customFormat="1">
      <c r="A217" s="13"/>
      <c r="B217" s="224"/>
      <c r="C217" s="225"/>
      <c r="D217" s="219" t="s">
        <v>132</v>
      </c>
      <c r="E217" s="226" t="s">
        <v>19</v>
      </c>
      <c r="F217" s="227" t="s">
        <v>749</v>
      </c>
      <c r="G217" s="225"/>
      <c r="H217" s="228">
        <v>1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132</v>
      </c>
      <c r="AU217" s="234" t="s">
        <v>119</v>
      </c>
      <c r="AV217" s="13" t="s">
        <v>119</v>
      </c>
      <c r="AW217" s="13" t="s">
        <v>31</v>
      </c>
      <c r="AX217" s="13" t="s">
        <v>77</v>
      </c>
      <c r="AY217" s="234" t="s">
        <v>120</v>
      </c>
    </row>
    <row r="218" s="2" customFormat="1" ht="21.75" customHeight="1">
      <c r="A218" s="40"/>
      <c r="B218" s="41"/>
      <c r="C218" s="246" t="s">
        <v>282</v>
      </c>
      <c r="D218" s="246" t="s">
        <v>150</v>
      </c>
      <c r="E218" s="247" t="s">
        <v>856</v>
      </c>
      <c r="F218" s="248" t="s">
        <v>857</v>
      </c>
      <c r="G218" s="249" t="s">
        <v>138</v>
      </c>
      <c r="H218" s="250">
        <v>1</v>
      </c>
      <c r="I218" s="251"/>
      <c r="J218" s="252">
        <f>ROUND(I218*H218,2)</f>
        <v>0</v>
      </c>
      <c r="K218" s="248" t="s">
        <v>168</v>
      </c>
      <c r="L218" s="253"/>
      <c r="M218" s="254" t="s">
        <v>19</v>
      </c>
      <c r="N218" s="255" t="s">
        <v>41</v>
      </c>
      <c r="O218" s="86"/>
      <c r="P218" s="215">
        <f>O218*H218</f>
        <v>0</v>
      </c>
      <c r="Q218" s="215">
        <v>0.024299999999999999</v>
      </c>
      <c r="R218" s="215">
        <f>Q218*H218</f>
        <v>0.024299999999999999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153</v>
      </c>
      <c r="AT218" s="217" t="s">
        <v>150</v>
      </c>
      <c r="AU218" s="217" t="s">
        <v>119</v>
      </c>
      <c r="AY218" s="19" t="s">
        <v>120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119</v>
      </c>
      <c r="BK218" s="218">
        <f>ROUND(I218*H218,2)</f>
        <v>0</v>
      </c>
      <c r="BL218" s="19" t="s">
        <v>154</v>
      </c>
      <c r="BM218" s="217" t="s">
        <v>858</v>
      </c>
    </row>
    <row r="219" s="2" customFormat="1">
      <c r="A219" s="40"/>
      <c r="B219" s="41"/>
      <c r="C219" s="42"/>
      <c r="D219" s="219" t="s">
        <v>130</v>
      </c>
      <c r="E219" s="42"/>
      <c r="F219" s="220" t="s">
        <v>857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</v>
      </c>
      <c r="AU219" s="19" t="s">
        <v>119</v>
      </c>
    </row>
    <row r="220" s="2" customFormat="1" ht="16.5" customHeight="1">
      <c r="A220" s="40"/>
      <c r="B220" s="41"/>
      <c r="C220" s="206" t="s">
        <v>286</v>
      </c>
      <c r="D220" s="206" t="s">
        <v>123</v>
      </c>
      <c r="E220" s="207" t="s">
        <v>859</v>
      </c>
      <c r="F220" s="208" t="s">
        <v>860</v>
      </c>
      <c r="G220" s="209" t="s">
        <v>138</v>
      </c>
      <c r="H220" s="210">
        <v>1</v>
      </c>
      <c r="I220" s="211"/>
      <c r="J220" s="212">
        <f>ROUND(I220*H220,2)</f>
        <v>0</v>
      </c>
      <c r="K220" s="208" t="s">
        <v>168</v>
      </c>
      <c r="L220" s="46"/>
      <c r="M220" s="213" t="s">
        <v>19</v>
      </c>
      <c r="N220" s="214" t="s">
        <v>41</v>
      </c>
      <c r="O220" s="86"/>
      <c r="P220" s="215">
        <f>O220*H220</f>
        <v>0</v>
      </c>
      <c r="Q220" s="215">
        <v>0.00044999999999999999</v>
      </c>
      <c r="R220" s="215">
        <f>Q220*H220</f>
        <v>0.00044999999999999999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154</v>
      </c>
      <c r="AT220" s="217" t="s">
        <v>123</v>
      </c>
      <c r="AU220" s="217" t="s">
        <v>119</v>
      </c>
      <c r="AY220" s="19" t="s">
        <v>120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119</v>
      </c>
      <c r="BK220" s="218">
        <f>ROUND(I220*H220,2)</f>
        <v>0</v>
      </c>
      <c r="BL220" s="19" t="s">
        <v>154</v>
      </c>
      <c r="BM220" s="217" t="s">
        <v>861</v>
      </c>
    </row>
    <row r="221" s="2" customFormat="1">
      <c r="A221" s="40"/>
      <c r="B221" s="41"/>
      <c r="C221" s="42"/>
      <c r="D221" s="219" t="s">
        <v>130</v>
      </c>
      <c r="E221" s="42"/>
      <c r="F221" s="220" t="s">
        <v>862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130</v>
      </c>
      <c r="AU221" s="19" t="s">
        <v>119</v>
      </c>
    </row>
    <row r="222" s="2" customFormat="1">
      <c r="A222" s="40"/>
      <c r="B222" s="41"/>
      <c r="C222" s="42"/>
      <c r="D222" s="256" t="s">
        <v>171</v>
      </c>
      <c r="E222" s="42"/>
      <c r="F222" s="257" t="s">
        <v>863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171</v>
      </c>
      <c r="AU222" s="19" t="s">
        <v>119</v>
      </c>
    </row>
    <row r="223" s="13" customFormat="1">
      <c r="A223" s="13"/>
      <c r="B223" s="224"/>
      <c r="C223" s="225"/>
      <c r="D223" s="219" t="s">
        <v>132</v>
      </c>
      <c r="E223" s="226" t="s">
        <v>19</v>
      </c>
      <c r="F223" s="227" t="s">
        <v>749</v>
      </c>
      <c r="G223" s="225"/>
      <c r="H223" s="228">
        <v>1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132</v>
      </c>
      <c r="AU223" s="234" t="s">
        <v>119</v>
      </c>
      <c r="AV223" s="13" t="s">
        <v>119</v>
      </c>
      <c r="AW223" s="13" t="s">
        <v>31</v>
      </c>
      <c r="AX223" s="13" t="s">
        <v>77</v>
      </c>
      <c r="AY223" s="234" t="s">
        <v>120</v>
      </c>
    </row>
    <row r="224" s="2" customFormat="1" ht="24.15" customHeight="1">
      <c r="A224" s="40"/>
      <c r="B224" s="41"/>
      <c r="C224" s="246" t="s">
        <v>292</v>
      </c>
      <c r="D224" s="246" t="s">
        <v>150</v>
      </c>
      <c r="E224" s="247" t="s">
        <v>864</v>
      </c>
      <c r="F224" s="248" t="s">
        <v>865</v>
      </c>
      <c r="G224" s="249" t="s">
        <v>138</v>
      </c>
      <c r="H224" s="250">
        <v>1</v>
      </c>
      <c r="I224" s="251"/>
      <c r="J224" s="252">
        <f>ROUND(I224*H224,2)</f>
        <v>0</v>
      </c>
      <c r="K224" s="248" t="s">
        <v>168</v>
      </c>
      <c r="L224" s="253"/>
      <c r="M224" s="254" t="s">
        <v>19</v>
      </c>
      <c r="N224" s="255" t="s">
        <v>41</v>
      </c>
      <c r="O224" s="86"/>
      <c r="P224" s="215">
        <f>O224*H224</f>
        <v>0</v>
      </c>
      <c r="Q224" s="215">
        <v>0.035000000000000003</v>
      </c>
      <c r="R224" s="215">
        <f>Q224*H224</f>
        <v>0.035000000000000003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153</v>
      </c>
      <c r="AT224" s="217" t="s">
        <v>150</v>
      </c>
      <c r="AU224" s="217" t="s">
        <v>119</v>
      </c>
      <c r="AY224" s="19" t="s">
        <v>120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119</v>
      </c>
      <c r="BK224" s="218">
        <f>ROUND(I224*H224,2)</f>
        <v>0</v>
      </c>
      <c r="BL224" s="19" t="s">
        <v>154</v>
      </c>
      <c r="BM224" s="217" t="s">
        <v>866</v>
      </c>
    </row>
    <row r="225" s="2" customFormat="1">
      <c r="A225" s="40"/>
      <c r="B225" s="41"/>
      <c r="C225" s="42"/>
      <c r="D225" s="219" t="s">
        <v>130</v>
      </c>
      <c r="E225" s="42"/>
      <c r="F225" s="220" t="s">
        <v>865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130</v>
      </c>
      <c r="AU225" s="19" t="s">
        <v>119</v>
      </c>
    </row>
    <row r="226" s="2" customFormat="1" ht="16.5" customHeight="1">
      <c r="A226" s="40"/>
      <c r="B226" s="41"/>
      <c r="C226" s="206" t="s">
        <v>153</v>
      </c>
      <c r="D226" s="206" t="s">
        <v>123</v>
      </c>
      <c r="E226" s="207" t="s">
        <v>867</v>
      </c>
      <c r="F226" s="208" t="s">
        <v>868</v>
      </c>
      <c r="G226" s="209" t="s">
        <v>138</v>
      </c>
      <c r="H226" s="210">
        <v>1</v>
      </c>
      <c r="I226" s="211"/>
      <c r="J226" s="212">
        <f>ROUND(I226*H226,2)</f>
        <v>0</v>
      </c>
      <c r="K226" s="208" t="s">
        <v>168</v>
      </c>
      <c r="L226" s="46"/>
      <c r="M226" s="213" t="s">
        <v>19</v>
      </c>
      <c r="N226" s="214" t="s">
        <v>41</v>
      </c>
      <c r="O226" s="86"/>
      <c r="P226" s="215">
        <f>O226*H226</f>
        <v>0</v>
      </c>
      <c r="Q226" s="215">
        <v>0.00044999999999999999</v>
      </c>
      <c r="R226" s="215">
        <f>Q226*H226</f>
        <v>0.00044999999999999999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154</v>
      </c>
      <c r="AT226" s="217" t="s">
        <v>123</v>
      </c>
      <c r="AU226" s="217" t="s">
        <v>119</v>
      </c>
      <c r="AY226" s="19" t="s">
        <v>120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119</v>
      </c>
      <c r="BK226" s="218">
        <f>ROUND(I226*H226,2)</f>
        <v>0</v>
      </c>
      <c r="BL226" s="19" t="s">
        <v>154</v>
      </c>
      <c r="BM226" s="217" t="s">
        <v>869</v>
      </c>
    </row>
    <row r="227" s="2" customFormat="1">
      <c r="A227" s="40"/>
      <c r="B227" s="41"/>
      <c r="C227" s="42"/>
      <c r="D227" s="219" t="s">
        <v>130</v>
      </c>
      <c r="E227" s="42"/>
      <c r="F227" s="220" t="s">
        <v>870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130</v>
      </c>
      <c r="AU227" s="19" t="s">
        <v>119</v>
      </c>
    </row>
    <row r="228" s="2" customFormat="1">
      <c r="A228" s="40"/>
      <c r="B228" s="41"/>
      <c r="C228" s="42"/>
      <c r="D228" s="256" t="s">
        <v>171</v>
      </c>
      <c r="E228" s="42"/>
      <c r="F228" s="257" t="s">
        <v>871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171</v>
      </c>
      <c r="AU228" s="19" t="s">
        <v>119</v>
      </c>
    </row>
    <row r="229" s="13" customFormat="1">
      <c r="A229" s="13"/>
      <c r="B229" s="224"/>
      <c r="C229" s="225"/>
      <c r="D229" s="219" t="s">
        <v>132</v>
      </c>
      <c r="E229" s="226" t="s">
        <v>19</v>
      </c>
      <c r="F229" s="227" t="s">
        <v>872</v>
      </c>
      <c r="G229" s="225"/>
      <c r="H229" s="228">
        <v>1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132</v>
      </c>
      <c r="AU229" s="234" t="s">
        <v>119</v>
      </c>
      <c r="AV229" s="13" t="s">
        <v>119</v>
      </c>
      <c r="AW229" s="13" t="s">
        <v>31</v>
      </c>
      <c r="AX229" s="13" t="s">
        <v>77</v>
      </c>
      <c r="AY229" s="234" t="s">
        <v>120</v>
      </c>
    </row>
    <row r="230" s="2" customFormat="1" ht="21.75" customHeight="1">
      <c r="A230" s="40"/>
      <c r="B230" s="41"/>
      <c r="C230" s="246" t="s">
        <v>301</v>
      </c>
      <c r="D230" s="246" t="s">
        <v>150</v>
      </c>
      <c r="E230" s="247" t="s">
        <v>873</v>
      </c>
      <c r="F230" s="248" t="s">
        <v>874</v>
      </c>
      <c r="G230" s="249" t="s">
        <v>138</v>
      </c>
      <c r="H230" s="250">
        <v>1</v>
      </c>
      <c r="I230" s="251"/>
      <c r="J230" s="252">
        <f>ROUND(I230*H230,2)</f>
        <v>0</v>
      </c>
      <c r="K230" s="248" t="s">
        <v>19</v>
      </c>
      <c r="L230" s="253"/>
      <c r="M230" s="254" t="s">
        <v>19</v>
      </c>
      <c r="N230" s="255" t="s">
        <v>41</v>
      </c>
      <c r="O230" s="86"/>
      <c r="P230" s="215">
        <f>O230*H230</f>
        <v>0</v>
      </c>
      <c r="Q230" s="215">
        <v>0.041000000000000002</v>
      </c>
      <c r="R230" s="215">
        <f>Q230*H230</f>
        <v>0.041000000000000002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153</v>
      </c>
      <c r="AT230" s="217" t="s">
        <v>150</v>
      </c>
      <c r="AU230" s="217" t="s">
        <v>119</v>
      </c>
      <c r="AY230" s="19" t="s">
        <v>120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119</v>
      </c>
      <c r="BK230" s="218">
        <f>ROUND(I230*H230,2)</f>
        <v>0</v>
      </c>
      <c r="BL230" s="19" t="s">
        <v>154</v>
      </c>
      <c r="BM230" s="217" t="s">
        <v>875</v>
      </c>
    </row>
    <row r="231" s="2" customFormat="1">
      <c r="A231" s="40"/>
      <c r="B231" s="41"/>
      <c r="C231" s="42"/>
      <c r="D231" s="219" t="s">
        <v>130</v>
      </c>
      <c r="E231" s="42"/>
      <c r="F231" s="220" t="s">
        <v>876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130</v>
      </c>
      <c r="AU231" s="19" t="s">
        <v>119</v>
      </c>
    </row>
    <row r="232" s="2" customFormat="1" ht="16.5" customHeight="1">
      <c r="A232" s="40"/>
      <c r="B232" s="41"/>
      <c r="C232" s="206" t="s">
        <v>307</v>
      </c>
      <c r="D232" s="206" t="s">
        <v>123</v>
      </c>
      <c r="E232" s="207" t="s">
        <v>877</v>
      </c>
      <c r="F232" s="208" t="s">
        <v>878</v>
      </c>
      <c r="G232" s="209" t="s">
        <v>618</v>
      </c>
      <c r="H232" s="210">
        <v>0.10100000000000001</v>
      </c>
      <c r="I232" s="211"/>
      <c r="J232" s="212">
        <f>ROUND(I232*H232,2)</f>
        <v>0</v>
      </c>
      <c r="K232" s="208" t="s">
        <v>168</v>
      </c>
      <c r="L232" s="46"/>
      <c r="M232" s="213" t="s">
        <v>19</v>
      </c>
      <c r="N232" s="214" t="s">
        <v>41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154</v>
      </c>
      <c r="AT232" s="217" t="s">
        <v>123</v>
      </c>
      <c r="AU232" s="217" t="s">
        <v>119</v>
      </c>
      <c r="AY232" s="19" t="s">
        <v>120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119</v>
      </c>
      <c r="BK232" s="218">
        <f>ROUND(I232*H232,2)</f>
        <v>0</v>
      </c>
      <c r="BL232" s="19" t="s">
        <v>154</v>
      </c>
      <c r="BM232" s="217" t="s">
        <v>879</v>
      </c>
    </row>
    <row r="233" s="2" customFormat="1">
      <c r="A233" s="40"/>
      <c r="B233" s="41"/>
      <c r="C233" s="42"/>
      <c r="D233" s="219" t="s">
        <v>130</v>
      </c>
      <c r="E233" s="42"/>
      <c r="F233" s="220" t="s">
        <v>880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130</v>
      </c>
      <c r="AU233" s="19" t="s">
        <v>119</v>
      </c>
    </row>
    <row r="234" s="2" customFormat="1">
      <c r="A234" s="40"/>
      <c r="B234" s="41"/>
      <c r="C234" s="42"/>
      <c r="D234" s="256" t="s">
        <v>171</v>
      </c>
      <c r="E234" s="42"/>
      <c r="F234" s="257" t="s">
        <v>881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171</v>
      </c>
      <c r="AU234" s="19" t="s">
        <v>119</v>
      </c>
    </row>
    <row r="235" s="12" customFormat="1" ht="22.8" customHeight="1">
      <c r="A235" s="12"/>
      <c r="B235" s="190"/>
      <c r="C235" s="191"/>
      <c r="D235" s="192" t="s">
        <v>68</v>
      </c>
      <c r="E235" s="204" t="s">
        <v>882</v>
      </c>
      <c r="F235" s="204" t="s">
        <v>883</v>
      </c>
      <c r="G235" s="191"/>
      <c r="H235" s="191"/>
      <c r="I235" s="194"/>
      <c r="J235" s="205">
        <f>BK235</f>
        <v>0</v>
      </c>
      <c r="K235" s="191"/>
      <c r="L235" s="196"/>
      <c r="M235" s="197"/>
      <c r="N235" s="198"/>
      <c r="O235" s="198"/>
      <c r="P235" s="199">
        <f>SUM(P236:P266)</f>
        <v>0</v>
      </c>
      <c r="Q235" s="198"/>
      <c r="R235" s="199">
        <f>SUM(R236:R266)</f>
        <v>0.26530629999999999</v>
      </c>
      <c r="S235" s="198"/>
      <c r="T235" s="200">
        <f>SUM(T236:T266)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119</v>
      </c>
      <c r="AT235" s="202" t="s">
        <v>68</v>
      </c>
      <c r="AU235" s="202" t="s">
        <v>77</v>
      </c>
      <c r="AY235" s="201" t="s">
        <v>120</v>
      </c>
      <c r="BK235" s="203">
        <f>SUM(BK236:BK266)</f>
        <v>0</v>
      </c>
    </row>
    <row r="236" s="2" customFormat="1" ht="16.5" customHeight="1">
      <c r="A236" s="40"/>
      <c r="B236" s="41"/>
      <c r="C236" s="206" t="s">
        <v>311</v>
      </c>
      <c r="D236" s="206" t="s">
        <v>123</v>
      </c>
      <c r="E236" s="207" t="s">
        <v>884</v>
      </c>
      <c r="F236" s="208" t="s">
        <v>885</v>
      </c>
      <c r="G236" s="209" t="s">
        <v>126</v>
      </c>
      <c r="H236" s="210">
        <v>6.194</v>
      </c>
      <c r="I236" s="211"/>
      <c r="J236" s="212">
        <f>ROUND(I236*H236,2)</f>
        <v>0</v>
      </c>
      <c r="K236" s="208" t="s">
        <v>168</v>
      </c>
      <c r="L236" s="46"/>
      <c r="M236" s="213" t="s">
        <v>19</v>
      </c>
      <c r="N236" s="214" t="s">
        <v>41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154</v>
      </c>
      <c r="AT236" s="217" t="s">
        <v>123</v>
      </c>
      <c r="AU236" s="217" t="s">
        <v>119</v>
      </c>
      <c r="AY236" s="19" t="s">
        <v>120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119</v>
      </c>
      <c r="BK236" s="218">
        <f>ROUND(I236*H236,2)</f>
        <v>0</v>
      </c>
      <c r="BL236" s="19" t="s">
        <v>154</v>
      </c>
      <c r="BM236" s="217" t="s">
        <v>886</v>
      </c>
    </row>
    <row r="237" s="2" customFormat="1">
      <c r="A237" s="40"/>
      <c r="B237" s="41"/>
      <c r="C237" s="42"/>
      <c r="D237" s="219" t="s">
        <v>130</v>
      </c>
      <c r="E237" s="42"/>
      <c r="F237" s="220" t="s">
        <v>887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130</v>
      </c>
      <c r="AU237" s="19" t="s">
        <v>119</v>
      </c>
    </row>
    <row r="238" s="2" customFormat="1">
      <c r="A238" s="40"/>
      <c r="B238" s="41"/>
      <c r="C238" s="42"/>
      <c r="D238" s="256" t="s">
        <v>171</v>
      </c>
      <c r="E238" s="42"/>
      <c r="F238" s="257" t="s">
        <v>888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171</v>
      </c>
      <c r="AU238" s="19" t="s">
        <v>119</v>
      </c>
    </row>
    <row r="239" s="13" customFormat="1">
      <c r="A239" s="13"/>
      <c r="B239" s="224"/>
      <c r="C239" s="225"/>
      <c r="D239" s="219" t="s">
        <v>132</v>
      </c>
      <c r="E239" s="226" t="s">
        <v>19</v>
      </c>
      <c r="F239" s="227" t="s">
        <v>889</v>
      </c>
      <c r="G239" s="225"/>
      <c r="H239" s="228">
        <v>3.944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132</v>
      </c>
      <c r="AU239" s="234" t="s">
        <v>119</v>
      </c>
      <c r="AV239" s="13" t="s">
        <v>119</v>
      </c>
      <c r="AW239" s="13" t="s">
        <v>31</v>
      </c>
      <c r="AX239" s="13" t="s">
        <v>69</v>
      </c>
      <c r="AY239" s="234" t="s">
        <v>120</v>
      </c>
    </row>
    <row r="240" s="13" customFormat="1">
      <c r="A240" s="13"/>
      <c r="B240" s="224"/>
      <c r="C240" s="225"/>
      <c r="D240" s="219" t="s">
        <v>132</v>
      </c>
      <c r="E240" s="226" t="s">
        <v>19</v>
      </c>
      <c r="F240" s="227" t="s">
        <v>890</v>
      </c>
      <c r="G240" s="225"/>
      <c r="H240" s="228">
        <v>2.25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132</v>
      </c>
      <c r="AU240" s="234" t="s">
        <v>119</v>
      </c>
      <c r="AV240" s="13" t="s">
        <v>119</v>
      </c>
      <c r="AW240" s="13" t="s">
        <v>31</v>
      </c>
      <c r="AX240" s="13" t="s">
        <v>69</v>
      </c>
      <c r="AY240" s="234" t="s">
        <v>120</v>
      </c>
    </row>
    <row r="241" s="14" customFormat="1">
      <c r="A241" s="14"/>
      <c r="B241" s="235"/>
      <c r="C241" s="236"/>
      <c r="D241" s="219" t="s">
        <v>132</v>
      </c>
      <c r="E241" s="237" t="s">
        <v>19</v>
      </c>
      <c r="F241" s="238" t="s">
        <v>134</v>
      </c>
      <c r="G241" s="236"/>
      <c r="H241" s="239">
        <v>6.194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132</v>
      </c>
      <c r="AU241" s="245" t="s">
        <v>119</v>
      </c>
      <c r="AV241" s="14" t="s">
        <v>135</v>
      </c>
      <c r="AW241" s="14" t="s">
        <v>31</v>
      </c>
      <c r="AX241" s="14" t="s">
        <v>77</v>
      </c>
      <c r="AY241" s="245" t="s">
        <v>120</v>
      </c>
    </row>
    <row r="242" s="2" customFormat="1" ht="16.5" customHeight="1">
      <c r="A242" s="40"/>
      <c r="B242" s="41"/>
      <c r="C242" s="206" t="s">
        <v>315</v>
      </c>
      <c r="D242" s="206" t="s">
        <v>123</v>
      </c>
      <c r="E242" s="207" t="s">
        <v>891</v>
      </c>
      <c r="F242" s="208" t="s">
        <v>892</v>
      </c>
      <c r="G242" s="209" t="s">
        <v>126</v>
      </c>
      <c r="H242" s="210">
        <v>6.194</v>
      </c>
      <c r="I242" s="211"/>
      <c r="J242" s="212">
        <f>ROUND(I242*H242,2)</f>
        <v>0</v>
      </c>
      <c r="K242" s="208" t="s">
        <v>168</v>
      </c>
      <c r="L242" s="46"/>
      <c r="M242" s="213" t="s">
        <v>19</v>
      </c>
      <c r="N242" s="214" t="s">
        <v>41</v>
      </c>
      <c r="O242" s="86"/>
      <c r="P242" s="215">
        <f>O242*H242</f>
        <v>0</v>
      </c>
      <c r="Q242" s="215">
        <v>0.00029999999999999997</v>
      </c>
      <c r="R242" s="215">
        <f>Q242*H242</f>
        <v>0.0018581999999999997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154</v>
      </c>
      <c r="AT242" s="217" t="s">
        <v>123</v>
      </c>
      <c r="AU242" s="217" t="s">
        <v>119</v>
      </c>
      <c r="AY242" s="19" t="s">
        <v>120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119</v>
      </c>
      <c r="BK242" s="218">
        <f>ROUND(I242*H242,2)</f>
        <v>0</v>
      </c>
      <c r="BL242" s="19" t="s">
        <v>154</v>
      </c>
      <c r="BM242" s="217" t="s">
        <v>893</v>
      </c>
    </row>
    <row r="243" s="2" customFormat="1">
      <c r="A243" s="40"/>
      <c r="B243" s="41"/>
      <c r="C243" s="42"/>
      <c r="D243" s="219" t="s">
        <v>130</v>
      </c>
      <c r="E243" s="42"/>
      <c r="F243" s="220" t="s">
        <v>894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130</v>
      </c>
      <c r="AU243" s="19" t="s">
        <v>119</v>
      </c>
    </row>
    <row r="244" s="2" customFormat="1">
      <c r="A244" s="40"/>
      <c r="B244" s="41"/>
      <c r="C244" s="42"/>
      <c r="D244" s="256" t="s">
        <v>171</v>
      </c>
      <c r="E244" s="42"/>
      <c r="F244" s="257" t="s">
        <v>895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171</v>
      </c>
      <c r="AU244" s="19" t="s">
        <v>119</v>
      </c>
    </row>
    <row r="245" s="2" customFormat="1" ht="16.5" customHeight="1">
      <c r="A245" s="40"/>
      <c r="B245" s="41"/>
      <c r="C245" s="206" t="s">
        <v>321</v>
      </c>
      <c r="D245" s="206" t="s">
        <v>123</v>
      </c>
      <c r="E245" s="207" t="s">
        <v>896</v>
      </c>
      <c r="F245" s="208" t="s">
        <v>897</v>
      </c>
      <c r="G245" s="209" t="s">
        <v>126</v>
      </c>
      <c r="H245" s="210">
        <v>6.194</v>
      </c>
      <c r="I245" s="211"/>
      <c r="J245" s="212">
        <f>ROUND(I245*H245,2)</f>
        <v>0</v>
      </c>
      <c r="K245" s="208" t="s">
        <v>168</v>
      </c>
      <c r="L245" s="46"/>
      <c r="M245" s="213" t="s">
        <v>19</v>
      </c>
      <c r="N245" s="214" t="s">
        <v>41</v>
      </c>
      <c r="O245" s="86"/>
      <c r="P245" s="215">
        <f>O245*H245</f>
        <v>0</v>
      </c>
      <c r="Q245" s="215">
        <v>0.0074999999999999997</v>
      </c>
      <c r="R245" s="215">
        <f>Q245*H245</f>
        <v>0.046454999999999996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154</v>
      </c>
      <c r="AT245" s="217" t="s">
        <v>123</v>
      </c>
      <c r="AU245" s="217" t="s">
        <v>119</v>
      </c>
      <c r="AY245" s="19" t="s">
        <v>120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119</v>
      </c>
      <c r="BK245" s="218">
        <f>ROUND(I245*H245,2)</f>
        <v>0</v>
      </c>
      <c r="BL245" s="19" t="s">
        <v>154</v>
      </c>
      <c r="BM245" s="217" t="s">
        <v>898</v>
      </c>
    </row>
    <row r="246" s="2" customFormat="1">
      <c r="A246" s="40"/>
      <c r="B246" s="41"/>
      <c r="C246" s="42"/>
      <c r="D246" s="219" t="s">
        <v>130</v>
      </c>
      <c r="E246" s="42"/>
      <c r="F246" s="220" t="s">
        <v>899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130</v>
      </c>
      <c r="AU246" s="19" t="s">
        <v>119</v>
      </c>
    </row>
    <row r="247" s="2" customFormat="1">
      <c r="A247" s="40"/>
      <c r="B247" s="41"/>
      <c r="C247" s="42"/>
      <c r="D247" s="256" t="s">
        <v>171</v>
      </c>
      <c r="E247" s="42"/>
      <c r="F247" s="257" t="s">
        <v>900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171</v>
      </c>
      <c r="AU247" s="19" t="s">
        <v>119</v>
      </c>
    </row>
    <row r="248" s="2" customFormat="1" ht="21.75" customHeight="1">
      <c r="A248" s="40"/>
      <c r="B248" s="41"/>
      <c r="C248" s="206" t="s">
        <v>325</v>
      </c>
      <c r="D248" s="206" t="s">
        <v>123</v>
      </c>
      <c r="E248" s="207" t="s">
        <v>901</v>
      </c>
      <c r="F248" s="208" t="s">
        <v>902</v>
      </c>
      <c r="G248" s="209" t="s">
        <v>160</v>
      </c>
      <c r="H248" s="210">
        <v>7.4199999999999999</v>
      </c>
      <c r="I248" s="211"/>
      <c r="J248" s="212">
        <f>ROUND(I248*H248,2)</f>
        <v>0</v>
      </c>
      <c r="K248" s="208" t="s">
        <v>168</v>
      </c>
      <c r="L248" s="46"/>
      <c r="M248" s="213" t="s">
        <v>19</v>
      </c>
      <c r="N248" s="214" t="s">
        <v>41</v>
      </c>
      <c r="O248" s="86"/>
      <c r="P248" s="215">
        <f>O248*H248</f>
        <v>0</v>
      </c>
      <c r="Q248" s="215">
        <v>0.00042999999999999999</v>
      </c>
      <c r="R248" s="215">
        <f>Q248*H248</f>
        <v>0.0031906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154</v>
      </c>
      <c r="AT248" s="217" t="s">
        <v>123</v>
      </c>
      <c r="AU248" s="217" t="s">
        <v>119</v>
      </c>
      <c r="AY248" s="19" t="s">
        <v>120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119</v>
      </c>
      <c r="BK248" s="218">
        <f>ROUND(I248*H248,2)</f>
        <v>0</v>
      </c>
      <c r="BL248" s="19" t="s">
        <v>154</v>
      </c>
      <c r="BM248" s="217" t="s">
        <v>903</v>
      </c>
    </row>
    <row r="249" s="2" customFormat="1">
      <c r="A249" s="40"/>
      <c r="B249" s="41"/>
      <c r="C249" s="42"/>
      <c r="D249" s="219" t="s">
        <v>130</v>
      </c>
      <c r="E249" s="42"/>
      <c r="F249" s="220" t="s">
        <v>904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130</v>
      </c>
      <c r="AU249" s="19" t="s">
        <v>119</v>
      </c>
    </row>
    <row r="250" s="2" customFormat="1">
      <c r="A250" s="40"/>
      <c r="B250" s="41"/>
      <c r="C250" s="42"/>
      <c r="D250" s="256" t="s">
        <v>171</v>
      </c>
      <c r="E250" s="42"/>
      <c r="F250" s="257" t="s">
        <v>905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171</v>
      </c>
      <c r="AU250" s="19" t="s">
        <v>119</v>
      </c>
    </row>
    <row r="251" s="13" customFormat="1">
      <c r="A251" s="13"/>
      <c r="B251" s="224"/>
      <c r="C251" s="225"/>
      <c r="D251" s="219" t="s">
        <v>132</v>
      </c>
      <c r="E251" s="226" t="s">
        <v>19</v>
      </c>
      <c r="F251" s="227" t="s">
        <v>906</v>
      </c>
      <c r="G251" s="225"/>
      <c r="H251" s="228">
        <v>7.4199999999999999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132</v>
      </c>
      <c r="AU251" s="234" t="s">
        <v>119</v>
      </c>
      <c r="AV251" s="13" t="s">
        <v>119</v>
      </c>
      <c r="AW251" s="13" t="s">
        <v>31</v>
      </c>
      <c r="AX251" s="13" t="s">
        <v>77</v>
      </c>
      <c r="AY251" s="234" t="s">
        <v>120</v>
      </c>
    </row>
    <row r="252" s="2" customFormat="1" ht="16.5" customHeight="1">
      <c r="A252" s="40"/>
      <c r="B252" s="41"/>
      <c r="C252" s="246" t="s">
        <v>331</v>
      </c>
      <c r="D252" s="246" t="s">
        <v>150</v>
      </c>
      <c r="E252" s="247" t="s">
        <v>907</v>
      </c>
      <c r="F252" s="248" t="s">
        <v>908</v>
      </c>
      <c r="G252" s="249" t="s">
        <v>160</v>
      </c>
      <c r="H252" s="250">
        <v>8.1620000000000008</v>
      </c>
      <c r="I252" s="251"/>
      <c r="J252" s="252">
        <f>ROUND(I252*H252,2)</f>
        <v>0</v>
      </c>
      <c r="K252" s="248" t="s">
        <v>168</v>
      </c>
      <c r="L252" s="253"/>
      <c r="M252" s="254" t="s">
        <v>19</v>
      </c>
      <c r="N252" s="255" t="s">
        <v>41</v>
      </c>
      <c r="O252" s="86"/>
      <c r="P252" s="215">
        <f>O252*H252</f>
        <v>0</v>
      </c>
      <c r="Q252" s="215">
        <v>0.00198</v>
      </c>
      <c r="R252" s="215">
        <f>Q252*H252</f>
        <v>0.016160760000000003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153</v>
      </c>
      <c r="AT252" s="217" t="s">
        <v>150</v>
      </c>
      <c r="AU252" s="217" t="s">
        <v>119</v>
      </c>
      <c r="AY252" s="19" t="s">
        <v>120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119</v>
      </c>
      <c r="BK252" s="218">
        <f>ROUND(I252*H252,2)</f>
        <v>0</v>
      </c>
      <c r="BL252" s="19" t="s">
        <v>154</v>
      </c>
      <c r="BM252" s="217" t="s">
        <v>909</v>
      </c>
    </row>
    <row r="253" s="2" customFormat="1">
      <c r="A253" s="40"/>
      <c r="B253" s="41"/>
      <c r="C253" s="42"/>
      <c r="D253" s="219" t="s">
        <v>130</v>
      </c>
      <c r="E253" s="42"/>
      <c r="F253" s="220" t="s">
        <v>908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130</v>
      </c>
      <c r="AU253" s="19" t="s">
        <v>119</v>
      </c>
    </row>
    <row r="254" s="13" customFormat="1">
      <c r="A254" s="13"/>
      <c r="B254" s="224"/>
      <c r="C254" s="225"/>
      <c r="D254" s="219" t="s">
        <v>132</v>
      </c>
      <c r="E254" s="225"/>
      <c r="F254" s="227" t="s">
        <v>910</v>
      </c>
      <c r="G254" s="225"/>
      <c r="H254" s="228">
        <v>8.1620000000000008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132</v>
      </c>
      <c r="AU254" s="234" t="s">
        <v>119</v>
      </c>
      <c r="AV254" s="13" t="s">
        <v>119</v>
      </c>
      <c r="AW254" s="13" t="s">
        <v>4</v>
      </c>
      <c r="AX254" s="13" t="s">
        <v>77</v>
      </c>
      <c r="AY254" s="234" t="s">
        <v>120</v>
      </c>
    </row>
    <row r="255" s="2" customFormat="1" ht="24.15" customHeight="1">
      <c r="A255" s="40"/>
      <c r="B255" s="41"/>
      <c r="C255" s="206" t="s">
        <v>336</v>
      </c>
      <c r="D255" s="206" t="s">
        <v>123</v>
      </c>
      <c r="E255" s="207" t="s">
        <v>911</v>
      </c>
      <c r="F255" s="208" t="s">
        <v>912</v>
      </c>
      <c r="G255" s="209" t="s">
        <v>126</v>
      </c>
      <c r="H255" s="210">
        <v>6.194</v>
      </c>
      <c r="I255" s="211"/>
      <c r="J255" s="212">
        <f>ROUND(I255*H255,2)</f>
        <v>0</v>
      </c>
      <c r="K255" s="208" t="s">
        <v>168</v>
      </c>
      <c r="L255" s="46"/>
      <c r="M255" s="213" t="s">
        <v>19</v>
      </c>
      <c r="N255" s="214" t="s">
        <v>41</v>
      </c>
      <c r="O255" s="86"/>
      <c r="P255" s="215">
        <f>O255*H255</f>
        <v>0</v>
      </c>
      <c r="Q255" s="215">
        <v>0.0077099999999999998</v>
      </c>
      <c r="R255" s="215">
        <f>Q255*H255</f>
        <v>0.047755739999999998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154</v>
      </c>
      <c r="AT255" s="217" t="s">
        <v>123</v>
      </c>
      <c r="AU255" s="217" t="s">
        <v>119</v>
      </c>
      <c r="AY255" s="19" t="s">
        <v>120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119</v>
      </c>
      <c r="BK255" s="218">
        <f>ROUND(I255*H255,2)</f>
        <v>0</v>
      </c>
      <c r="BL255" s="19" t="s">
        <v>154</v>
      </c>
      <c r="BM255" s="217" t="s">
        <v>913</v>
      </c>
    </row>
    <row r="256" s="2" customFormat="1">
      <c r="A256" s="40"/>
      <c r="B256" s="41"/>
      <c r="C256" s="42"/>
      <c r="D256" s="219" t="s">
        <v>130</v>
      </c>
      <c r="E256" s="42"/>
      <c r="F256" s="220" t="s">
        <v>914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130</v>
      </c>
      <c r="AU256" s="19" t="s">
        <v>119</v>
      </c>
    </row>
    <row r="257" s="2" customFormat="1">
      <c r="A257" s="40"/>
      <c r="B257" s="41"/>
      <c r="C257" s="42"/>
      <c r="D257" s="256" t="s">
        <v>171</v>
      </c>
      <c r="E257" s="42"/>
      <c r="F257" s="257" t="s">
        <v>915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171</v>
      </c>
      <c r="AU257" s="19" t="s">
        <v>119</v>
      </c>
    </row>
    <row r="258" s="13" customFormat="1">
      <c r="A258" s="13"/>
      <c r="B258" s="224"/>
      <c r="C258" s="225"/>
      <c r="D258" s="219" t="s">
        <v>132</v>
      </c>
      <c r="E258" s="226" t="s">
        <v>19</v>
      </c>
      <c r="F258" s="227" t="s">
        <v>889</v>
      </c>
      <c r="G258" s="225"/>
      <c r="H258" s="228">
        <v>3.944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132</v>
      </c>
      <c r="AU258" s="234" t="s">
        <v>119</v>
      </c>
      <c r="AV258" s="13" t="s">
        <v>119</v>
      </c>
      <c r="AW258" s="13" t="s">
        <v>31</v>
      </c>
      <c r="AX258" s="13" t="s">
        <v>69</v>
      </c>
      <c r="AY258" s="234" t="s">
        <v>120</v>
      </c>
    </row>
    <row r="259" s="13" customFormat="1">
      <c r="A259" s="13"/>
      <c r="B259" s="224"/>
      <c r="C259" s="225"/>
      <c r="D259" s="219" t="s">
        <v>132</v>
      </c>
      <c r="E259" s="226" t="s">
        <v>19</v>
      </c>
      <c r="F259" s="227" t="s">
        <v>890</v>
      </c>
      <c r="G259" s="225"/>
      <c r="H259" s="228">
        <v>2.25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132</v>
      </c>
      <c r="AU259" s="234" t="s">
        <v>119</v>
      </c>
      <c r="AV259" s="13" t="s">
        <v>119</v>
      </c>
      <c r="AW259" s="13" t="s">
        <v>31</v>
      </c>
      <c r="AX259" s="13" t="s">
        <v>69</v>
      </c>
      <c r="AY259" s="234" t="s">
        <v>120</v>
      </c>
    </row>
    <row r="260" s="14" customFormat="1">
      <c r="A260" s="14"/>
      <c r="B260" s="235"/>
      <c r="C260" s="236"/>
      <c r="D260" s="219" t="s">
        <v>132</v>
      </c>
      <c r="E260" s="237" t="s">
        <v>19</v>
      </c>
      <c r="F260" s="238" t="s">
        <v>134</v>
      </c>
      <c r="G260" s="236"/>
      <c r="H260" s="239">
        <v>6.194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132</v>
      </c>
      <c r="AU260" s="245" t="s">
        <v>119</v>
      </c>
      <c r="AV260" s="14" t="s">
        <v>135</v>
      </c>
      <c r="AW260" s="14" t="s">
        <v>31</v>
      </c>
      <c r="AX260" s="14" t="s">
        <v>77</v>
      </c>
      <c r="AY260" s="245" t="s">
        <v>120</v>
      </c>
    </row>
    <row r="261" s="2" customFormat="1" ht="16.5" customHeight="1">
      <c r="A261" s="40"/>
      <c r="B261" s="41"/>
      <c r="C261" s="246" t="s">
        <v>341</v>
      </c>
      <c r="D261" s="246" t="s">
        <v>150</v>
      </c>
      <c r="E261" s="247" t="s">
        <v>916</v>
      </c>
      <c r="F261" s="248" t="s">
        <v>917</v>
      </c>
      <c r="G261" s="249" t="s">
        <v>126</v>
      </c>
      <c r="H261" s="250">
        <v>6.8129999999999997</v>
      </c>
      <c r="I261" s="251"/>
      <c r="J261" s="252">
        <f>ROUND(I261*H261,2)</f>
        <v>0</v>
      </c>
      <c r="K261" s="248" t="s">
        <v>168</v>
      </c>
      <c r="L261" s="253"/>
      <c r="M261" s="254" t="s">
        <v>19</v>
      </c>
      <c r="N261" s="255" t="s">
        <v>41</v>
      </c>
      <c r="O261" s="86"/>
      <c r="P261" s="215">
        <f>O261*H261</f>
        <v>0</v>
      </c>
      <c r="Q261" s="215">
        <v>0.021999999999999999</v>
      </c>
      <c r="R261" s="215">
        <f>Q261*H261</f>
        <v>0.14988599999999999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153</v>
      </c>
      <c r="AT261" s="217" t="s">
        <v>150</v>
      </c>
      <c r="AU261" s="217" t="s">
        <v>119</v>
      </c>
      <c r="AY261" s="19" t="s">
        <v>120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119</v>
      </c>
      <c r="BK261" s="218">
        <f>ROUND(I261*H261,2)</f>
        <v>0</v>
      </c>
      <c r="BL261" s="19" t="s">
        <v>154</v>
      </c>
      <c r="BM261" s="217" t="s">
        <v>918</v>
      </c>
    </row>
    <row r="262" s="2" customFormat="1">
      <c r="A262" s="40"/>
      <c r="B262" s="41"/>
      <c r="C262" s="42"/>
      <c r="D262" s="219" t="s">
        <v>130</v>
      </c>
      <c r="E262" s="42"/>
      <c r="F262" s="220" t="s">
        <v>917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</v>
      </c>
      <c r="AU262" s="19" t="s">
        <v>119</v>
      </c>
    </row>
    <row r="263" s="13" customFormat="1">
      <c r="A263" s="13"/>
      <c r="B263" s="224"/>
      <c r="C263" s="225"/>
      <c r="D263" s="219" t="s">
        <v>132</v>
      </c>
      <c r="E263" s="225"/>
      <c r="F263" s="227" t="s">
        <v>919</v>
      </c>
      <c r="G263" s="225"/>
      <c r="H263" s="228">
        <v>6.8129999999999997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132</v>
      </c>
      <c r="AU263" s="234" t="s">
        <v>119</v>
      </c>
      <c r="AV263" s="13" t="s">
        <v>119</v>
      </c>
      <c r="AW263" s="13" t="s">
        <v>4</v>
      </c>
      <c r="AX263" s="13" t="s">
        <v>77</v>
      </c>
      <c r="AY263" s="234" t="s">
        <v>120</v>
      </c>
    </row>
    <row r="264" s="2" customFormat="1" ht="16.5" customHeight="1">
      <c r="A264" s="40"/>
      <c r="B264" s="41"/>
      <c r="C264" s="206" t="s">
        <v>347</v>
      </c>
      <c r="D264" s="206" t="s">
        <v>123</v>
      </c>
      <c r="E264" s="207" t="s">
        <v>920</v>
      </c>
      <c r="F264" s="208" t="s">
        <v>921</v>
      </c>
      <c r="G264" s="209" t="s">
        <v>618</v>
      </c>
      <c r="H264" s="210">
        <v>0.26500000000000001</v>
      </c>
      <c r="I264" s="211"/>
      <c r="J264" s="212">
        <f>ROUND(I264*H264,2)</f>
        <v>0</v>
      </c>
      <c r="K264" s="208" t="s">
        <v>168</v>
      </c>
      <c r="L264" s="46"/>
      <c r="M264" s="213" t="s">
        <v>19</v>
      </c>
      <c r="N264" s="214" t="s">
        <v>41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154</v>
      </c>
      <c r="AT264" s="217" t="s">
        <v>123</v>
      </c>
      <c r="AU264" s="217" t="s">
        <v>119</v>
      </c>
      <c r="AY264" s="19" t="s">
        <v>120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119</v>
      </c>
      <c r="BK264" s="218">
        <f>ROUND(I264*H264,2)</f>
        <v>0</v>
      </c>
      <c r="BL264" s="19" t="s">
        <v>154</v>
      </c>
      <c r="BM264" s="217" t="s">
        <v>922</v>
      </c>
    </row>
    <row r="265" s="2" customFormat="1">
      <c r="A265" s="40"/>
      <c r="B265" s="41"/>
      <c r="C265" s="42"/>
      <c r="D265" s="219" t="s">
        <v>130</v>
      </c>
      <c r="E265" s="42"/>
      <c r="F265" s="220" t="s">
        <v>923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130</v>
      </c>
      <c r="AU265" s="19" t="s">
        <v>119</v>
      </c>
    </row>
    <row r="266" s="2" customFormat="1">
      <c r="A266" s="40"/>
      <c r="B266" s="41"/>
      <c r="C266" s="42"/>
      <c r="D266" s="256" t="s">
        <v>171</v>
      </c>
      <c r="E266" s="42"/>
      <c r="F266" s="257" t="s">
        <v>924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171</v>
      </c>
      <c r="AU266" s="19" t="s">
        <v>119</v>
      </c>
    </row>
    <row r="267" s="12" customFormat="1" ht="22.8" customHeight="1">
      <c r="A267" s="12"/>
      <c r="B267" s="190"/>
      <c r="C267" s="191"/>
      <c r="D267" s="192" t="s">
        <v>68</v>
      </c>
      <c r="E267" s="204" t="s">
        <v>925</v>
      </c>
      <c r="F267" s="204" t="s">
        <v>926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SUM(P268:P325)</f>
        <v>0</v>
      </c>
      <c r="Q267" s="198"/>
      <c r="R267" s="199">
        <f>SUM(R268:R325)</f>
        <v>0.59660528000000002</v>
      </c>
      <c r="S267" s="198"/>
      <c r="T267" s="200">
        <f>SUM(T268:T325)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119</v>
      </c>
      <c r="AT267" s="202" t="s">
        <v>68</v>
      </c>
      <c r="AU267" s="202" t="s">
        <v>77</v>
      </c>
      <c r="AY267" s="201" t="s">
        <v>120</v>
      </c>
      <c r="BK267" s="203">
        <f>SUM(BK268:BK325)</f>
        <v>0</v>
      </c>
    </row>
    <row r="268" s="2" customFormat="1" ht="16.5" customHeight="1">
      <c r="A268" s="40"/>
      <c r="B268" s="41"/>
      <c r="C268" s="206" t="s">
        <v>352</v>
      </c>
      <c r="D268" s="206" t="s">
        <v>123</v>
      </c>
      <c r="E268" s="207" t="s">
        <v>927</v>
      </c>
      <c r="F268" s="208" t="s">
        <v>928</v>
      </c>
      <c r="G268" s="209" t="s">
        <v>126</v>
      </c>
      <c r="H268" s="210">
        <v>64.439999999999998</v>
      </c>
      <c r="I268" s="211"/>
      <c r="J268" s="212">
        <f>ROUND(I268*H268,2)</f>
        <v>0</v>
      </c>
      <c r="K268" s="208" t="s">
        <v>168</v>
      </c>
      <c r="L268" s="46"/>
      <c r="M268" s="213" t="s">
        <v>19</v>
      </c>
      <c r="N268" s="214" t="s">
        <v>41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154</v>
      </c>
      <c r="AT268" s="217" t="s">
        <v>123</v>
      </c>
      <c r="AU268" s="217" t="s">
        <v>119</v>
      </c>
      <c r="AY268" s="19" t="s">
        <v>120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119</v>
      </c>
      <c r="BK268" s="218">
        <f>ROUND(I268*H268,2)</f>
        <v>0</v>
      </c>
      <c r="BL268" s="19" t="s">
        <v>154</v>
      </c>
      <c r="BM268" s="217" t="s">
        <v>929</v>
      </c>
    </row>
    <row r="269" s="2" customFormat="1">
      <c r="A269" s="40"/>
      <c r="B269" s="41"/>
      <c r="C269" s="42"/>
      <c r="D269" s="219" t="s">
        <v>130</v>
      </c>
      <c r="E269" s="42"/>
      <c r="F269" s="220" t="s">
        <v>930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130</v>
      </c>
      <c r="AU269" s="19" t="s">
        <v>119</v>
      </c>
    </row>
    <row r="270" s="2" customFormat="1">
      <c r="A270" s="40"/>
      <c r="B270" s="41"/>
      <c r="C270" s="42"/>
      <c r="D270" s="256" t="s">
        <v>171</v>
      </c>
      <c r="E270" s="42"/>
      <c r="F270" s="257" t="s">
        <v>931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171</v>
      </c>
      <c r="AU270" s="19" t="s">
        <v>119</v>
      </c>
    </row>
    <row r="271" s="2" customFormat="1" ht="16.5" customHeight="1">
      <c r="A271" s="40"/>
      <c r="B271" s="41"/>
      <c r="C271" s="206" t="s">
        <v>357</v>
      </c>
      <c r="D271" s="206" t="s">
        <v>123</v>
      </c>
      <c r="E271" s="207" t="s">
        <v>932</v>
      </c>
      <c r="F271" s="208" t="s">
        <v>933</v>
      </c>
      <c r="G271" s="209" t="s">
        <v>126</v>
      </c>
      <c r="H271" s="210">
        <v>64.439999999999998</v>
      </c>
      <c r="I271" s="211"/>
      <c r="J271" s="212">
        <f>ROUND(I271*H271,2)</f>
        <v>0</v>
      </c>
      <c r="K271" s="208" t="s">
        <v>168</v>
      </c>
      <c r="L271" s="46"/>
      <c r="M271" s="213" t="s">
        <v>19</v>
      </c>
      <c r="N271" s="214" t="s">
        <v>41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154</v>
      </c>
      <c r="AT271" s="217" t="s">
        <v>123</v>
      </c>
      <c r="AU271" s="217" t="s">
        <v>119</v>
      </c>
      <c r="AY271" s="19" t="s">
        <v>120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119</v>
      </c>
      <c r="BK271" s="218">
        <f>ROUND(I271*H271,2)</f>
        <v>0</v>
      </c>
      <c r="BL271" s="19" t="s">
        <v>154</v>
      </c>
      <c r="BM271" s="217" t="s">
        <v>934</v>
      </c>
    </row>
    <row r="272" s="2" customFormat="1">
      <c r="A272" s="40"/>
      <c r="B272" s="41"/>
      <c r="C272" s="42"/>
      <c r="D272" s="219" t="s">
        <v>130</v>
      </c>
      <c r="E272" s="42"/>
      <c r="F272" s="220" t="s">
        <v>935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130</v>
      </c>
      <c r="AU272" s="19" t="s">
        <v>119</v>
      </c>
    </row>
    <row r="273" s="2" customFormat="1">
      <c r="A273" s="40"/>
      <c r="B273" s="41"/>
      <c r="C273" s="42"/>
      <c r="D273" s="256" t="s">
        <v>171</v>
      </c>
      <c r="E273" s="42"/>
      <c r="F273" s="257" t="s">
        <v>936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171</v>
      </c>
      <c r="AU273" s="19" t="s">
        <v>119</v>
      </c>
    </row>
    <row r="274" s="2" customFormat="1" ht="16.5" customHeight="1">
      <c r="A274" s="40"/>
      <c r="B274" s="41"/>
      <c r="C274" s="206" t="s">
        <v>362</v>
      </c>
      <c r="D274" s="206" t="s">
        <v>123</v>
      </c>
      <c r="E274" s="207" t="s">
        <v>937</v>
      </c>
      <c r="F274" s="208" t="s">
        <v>938</v>
      </c>
      <c r="G274" s="209" t="s">
        <v>126</v>
      </c>
      <c r="H274" s="210">
        <v>64.439999999999998</v>
      </c>
      <c r="I274" s="211"/>
      <c r="J274" s="212">
        <f>ROUND(I274*H274,2)</f>
        <v>0</v>
      </c>
      <c r="K274" s="208" t="s">
        <v>168</v>
      </c>
      <c r="L274" s="46"/>
      <c r="M274" s="213" t="s">
        <v>19</v>
      </c>
      <c r="N274" s="214" t="s">
        <v>41</v>
      </c>
      <c r="O274" s="86"/>
      <c r="P274" s="215">
        <f>O274*H274</f>
        <v>0</v>
      </c>
      <c r="Q274" s="215">
        <v>0.00011</v>
      </c>
      <c r="R274" s="215">
        <f>Q274*H274</f>
        <v>0.0070883999999999999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154</v>
      </c>
      <c r="AT274" s="217" t="s">
        <v>123</v>
      </c>
      <c r="AU274" s="217" t="s">
        <v>119</v>
      </c>
      <c r="AY274" s="19" t="s">
        <v>120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119</v>
      </c>
      <c r="BK274" s="218">
        <f>ROUND(I274*H274,2)</f>
        <v>0</v>
      </c>
      <c r="BL274" s="19" t="s">
        <v>154</v>
      </c>
      <c r="BM274" s="217" t="s">
        <v>939</v>
      </c>
    </row>
    <row r="275" s="2" customFormat="1">
      <c r="A275" s="40"/>
      <c r="B275" s="41"/>
      <c r="C275" s="42"/>
      <c r="D275" s="219" t="s">
        <v>130</v>
      </c>
      <c r="E275" s="42"/>
      <c r="F275" s="220" t="s">
        <v>940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130</v>
      </c>
      <c r="AU275" s="19" t="s">
        <v>119</v>
      </c>
    </row>
    <row r="276" s="2" customFormat="1">
      <c r="A276" s="40"/>
      <c r="B276" s="41"/>
      <c r="C276" s="42"/>
      <c r="D276" s="256" t="s">
        <v>171</v>
      </c>
      <c r="E276" s="42"/>
      <c r="F276" s="257" t="s">
        <v>941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171</v>
      </c>
      <c r="AU276" s="19" t="s">
        <v>119</v>
      </c>
    </row>
    <row r="277" s="13" customFormat="1">
      <c r="A277" s="13"/>
      <c r="B277" s="224"/>
      <c r="C277" s="225"/>
      <c r="D277" s="219" t="s">
        <v>132</v>
      </c>
      <c r="E277" s="226" t="s">
        <v>19</v>
      </c>
      <c r="F277" s="227" t="s">
        <v>942</v>
      </c>
      <c r="G277" s="225"/>
      <c r="H277" s="228">
        <v>18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132</v>
      </c>
      <c r="AU277" s="234" t="s">
        <v>119</v>
      </c>
      <c r="AV277" s="13" t="s">
        <v>119</v>
      </c>
      <c r="AW277" s="13" t="s">
        <v>31</v>
      </c>
      <c r="AX277" s="13" t="s">
        <v>69</v>
      </c>
      <c r="AY277" s="234" t="s">
        <v>120</v>
      </c>
    </row>
    <row r="278" s="13" customFormat="1">
      <c r="A278" s="13"/>
      <c r="B278" s="224"/>
      <c r="C278" s="225"/>
      <c r="D278" s="219" t="s">
        <v>132</v>
      </c>
      <c r="E278" s="226" t="s">
        <v>19</v>
      </c>
      <c r="F278" s="227" t="s">
        <v>786</v>
      </c>
      <c r="G278" s="225"/>
      <c r="H278" s="228">
        <v>13.470000000000001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132</v>
      </c>
      <c r="AU278" s="234" t="s">
        <v>119</v>
      </c>
      <c r="AV278" s="13" t="s">
        <v>119</v>
      </c>
      <c r="AW278" s="13" t="s">
        <v>31</v>
      </c>
      <c r="AX278" s="13" t="s">
        <v>69</v>
      </c>
      <c r="AY278" s="234" t="s">
        <v>120</v>
      </c>
    </row>
    <row r="279" s="13" customFormat="1">
      <c r="A279" s="13"/>
      <c r="B279" s="224"/>
      <c r="C279" s="225"/>
      <c r="D279" s="219" t="s">
        <v>132</v>
      </c>
      <c r="E279" s="226" t="s">
        <v>19</v>
      </c>
      <c r="F279" s="227" t="s">
        <v>787</v>
      </c>
      <c r="G279" s="225"/>
      <c r="H279" s="228">
        <v>13.32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132</v>
      </c>
      <c r="AU279" s="234" t="s">
        <v>119</v>
      </c>
      <c r="AV279" s="13" t="s">
        <v>119</v>
      </c>
      <c r="AW279" s="13" t="s">
        <v>31</v>
      </c>
      <c r="AX279" s="13" t="s">
        <v>69</v>
      </c>
      <c r="AY279" s="234" t="s">
        <v>120</v>
      </c>
    </row>
    <row r="280" s="13" customFormat="1">
      <c r="A280" s="13"/>
      <c r="B280" s="224"/>
      <c r="C280" s="225"/>
      <c r="D280" s="219" t="s">
        <v>132</v>
      </c>
      <c r="E280" s="226" t="s">
        <v>19</v>
      </c>
      <c r="F280" s="227" t="s">
        <v>788</v>
      </c>
      <c r="G280" s="225"/>
      <c r="H280" s="228">
        <v>13.619999999999999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132</v>
      </c>
      <c r="AU280" s="234" t="s">
        <v>119</v>
      </c>
      <c r="AV280" s="13" t="s">
        <v>119</v>
      </c>
      <c r="AW280" s="13" t="s">
        <v>31</v>
      </c>
      <c r="AX280" s="13" t="s">
        <v>69</v>
      </c>
      <c r="AY280" s="234" t="s">
        <v>120</v>
      </c>
    </row>
    <row r="281" s="13" customFormat="1">
      <c r="A281" s="13"/>
      <c r="B281" s="224"/>
      <c r="C281" s="225"/>
      <c r="D281" s="219" t="s">
        <v>132</v>
      </c>
      <c r="E281" s="226" t="s">
        <v>19</v>
      </c>
      <c r="F281" s="227" t="s">
        <v>789</v>
      </c>
      <c r="G281" s="225"/>
      <c r="H281" s="228">
        <v>6.0300000000000002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132</v>
      </c>
      <c r="AU281" s="234" t="s">
        <v>119</v>
      </c>
      <c r="AV281" s="13" t="s">
        <v>119</v>
      </c>
      <c r="AW281" s="13" t="s">
        <v>31</v>
      </c>
      <c r="AX281" s="13" t="s">
        <v>69</v>
      </c>
      <c r="AY281" s="234" t="s">
        <v>120</v>
      </c>
    </row>
    <row r="282" s="14" customFormat="1">
      <c r="A282" s="14"/>
      <c r="B282" s="235"/>
      <c r="C282" s="236"/>
      <c r="D282" s="219" t="s">
        <v>132</v>
      </c>
      <c r="E282" s="237" t="s">
        <v>19</v>
      </c>
      <c r="F282" s="238" t="s">
        <v>134</v>
      </c>
      <c r="G282" s="236"/>
      <c r="H282" s="239">
        <v>64.439999999999998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132</v>
      </c>
      <c r="AU282" s="245" t="s">
        <v>119</v>
      </c>
      <c r="AV282" s="14" t="s">
        <v>135</v>
      </c>
      <c r="AW282" s="14" t="s">
        <v>31</v>
      </c>
      <c r="AX282" s="14" t="s">
        <v>77</v>
      </c>
      <c r="AY282" s="245" t="s">
        <v>120</v>
      </c>
    </row>
    <row r="283" s="2" customFormat="1" ht="16.5" customHeight="1">
      <c r="A283" s="40"/>
      <c r="B283" s="41"/>
      <c r="C283" s="206" t="s">
        <v>366</v>
      </c>
      <c r="D283" s="206" t="s">
        <v>123</v>
      </c>
      <c r="E283" s="207" t="s">
        <v>943</v>
      </c>
      <c r="F283" s="208" t="s">
        <v>944</v>
      </c>
      <c r="G283" s="209" t="s">
        <v>160</v>
      </c>
      <c r="H283" s="210">
        <v>63.020000000000003</v>
      </c>
      <c r="I283" s="211"/>
      <c r="J283" s="212">
        <f>ROUND(I283*H283,2)</f>
        <v>0</v>
      </c>
      <c r="K283" s="208" t="s">
        <v>168</v>
      </c>
      <c r="L283" s="46"/>
      <c r="M283" s="213" t="s">
        <v>19</v>
      </c>
      <c r="N283" s="214" t="s">
        <v>41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154</v>
      </c>
      <c r="AT283" s="217" t="s">
        <v>123</v>
      </c>
      <c r="AU283" s="217" t="s">
        <v>119</v>
      </c>
      <c r="AY283" s="19" t="s">
        <v>120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119</v>
      </c>
      <c r="BK283" s="218">
        <f>ROUND(I283*H283,2)</f>
        <v>0</v>
      </c>
      <c r="BL283" s="19" t="s">
        <v>154</v>
      </c>
      <c r="BM283" s="217" t="s">
        <v>945</v>
      </c>
    </row>
    <row r="284" s="2" customFormat="1">
      <c r="A284" s="40"/>
      <c r="B284" s="41"/>
      <c r="C284" s="42"/>
      <c r="D284" s="219" t="s">
        <v>130</v>
      </c>
      <c r="E284" s="42"/>
      <c r="F284" s="220" t="s">
        <v>946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130</v>
      </c>
      <c r="AU284" s="19" t="s">
        <v>119</v>
      </c>
    </row>
    <row r="285" s="2" customFormat="1">
      <c r="A285" s="40"/>
      <c r="B285" s="41"/>
      <c r="C285" s="42"/>
      <c r="D285" s="256" t="s">
        <v>171</v>
      </c>
      <c r="E285" s="42"/>
      <c r="F285" s="257" t="s">
        <v>947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171</v>
      </c>
      <c r="AU285" s="19" t="s">
        <v>119</v>
      </c>
    </row>
    <row r="286" s="13" customFormat="1">
      <c r="A286" s="13"/>
      <c r="B286" s="224"/>
      <c r="C286" s="225"/>
      <c r="D286" s="219" t="s">
        <v>132</v>
      </c>
      <c r="E286" s="226" t="s">
        <v>19</v>
      </c>
      <c r="F286" s="227" t="s">
        <v>948</v>
      </c>
      <c r="G286" s="225"/>
      <c r="H286" s="228">
        <v>15.44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132</v>
      </c>
      <c r="AU286" s="234" t="s">
        <v>119</v>
      </c>
      <c r="AV286" s="13" t="s">
        <v>119</v>
      </c>
      <c r="AW286" s="13" t="s">
        <v>31</v>
      </c>
      <c r="AX286" s="13" t="s">
        <v>69</v>
      </c>
      <c r="AY286" s="234" t="s">
        <v>120</v>
      </c>
    </row>
    <row r="287" s="13" customFormat="1">
      <c r="A287" s="13"/>
      <c r="B287" s="224"/>
      <c r="C287" s="225"/>
      <c r="D287" s="219" t="s">
        <v>132</v>
      </c>
      <c r="E287" s="226" t="s">
        <v>19</v>
      </c>
      <c r="F287" s="227" t="s">
        <v>949</v>
      </c>
      <c r="G287" s="225"/>
      <c r="H287" s="228">
        <v>14.16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132</v>
      </c>
      <c r="AU287" s="234" t="s">
        <v>119</v>
      </c>
      <c r="AV287" s="13" t="s">
        <v>119</v>
      </c>
      <c r="AW287" s="13" t="s">
        <v>31</v>
      </c>
      <c r="AX287" s="13" t="s">
        <v>69</v>
      </c>
      <c r="AY287" s="234" t="s">
        <v>120</v>
      </c>
    </row>
    <row r="288" s="13" customFormat="1">
      <c r="A288" s="13"/>
      <c r="B288" s="224"/>
      <c r="C288" s="225"/>
      <c r="D288" s="219" t="s">
        <v>132</v>
      </c>
      <c r="E288" s="226" t="s">
        <v>19</v>
      </c>
      <c r="F288" s="227" t="s">
        <v>950</v>
      </c>
      <c r="G288" s="225"/>
      <c r="H288" s="228">
        <v>13.16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132</v>
      </c>
      <c r="AU288" s="234" t="s">
        <v>119</v>
      </c>
      <c r="AV288" s="13" t="s">
        <v>119</v>
      </c>
      <c r="AW288" s="13" t="s">
        <v>31</v>
      </c>
      <c r="AX288" s="13" t="s">
        <v>69</v>
      </c>
      <c r="AY288" s="234" t="s">
        <v>120</v>
      </c>
    </row>
    <row r="289" s="13" customFormat="1">
      <c r="A289" s="13"/>
      <c r="B289" s="224"/>
      <c r="C289" s="225"/>
      <c r="D289" s="219" t="s">
        <v>132</v>
      </c>
      <c r="E289" s="226" t="s">
        <v>19</v>
      </c>
      <c r="F289" s="227" t="s">
        <v>951</v>
      </c>
      <c r="G289" s="225"/>
      <c r="H289" s="228">
        <v>13.16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132</v>
      </c>
      <c r="AU289" s="234" t="s">
        <v>119</v>
      </c>
      <c r="AV289" s="13" t="s">
        <v>119</v>
      </c>
      <c r="AW289" s="13" t="s">
        <v>31</v>
      </c>
      <c r="AX289" s="13" t="s">
        <v>69</v>
      </c>
      <c r="AY289" s="234" t="s">
        <v>120</v>
      </c>
    </row>
    <row r="290" s="13" customFormat="1">
      <c r="A290" s="13"/>
      <c r="B290" s="224"/>
      <c r="C290" s="225"/>
      <c r="D290" s="219" t="s">
        <v>132</v>
      </c>
      <c r="E290" s="226" t="s">
        <v>19</v>
      </c>
      <c r="F290" s="227" t="s">
        <v>952</v>
      </c>
      <c r="G290" s="225"/>
      <c r="H290" s="228">
        <v>7.0999999999999996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132</v>
      </c>
      <c r="AU290" s="234" t="s">
        <v>119</v>
      </c>
      <c r="AV290" s="13" t="s">
        <v>119</v>
      </c>
      <c r="AW290" s="13" t="s">
        <v>31</v>
      </c>
      <c r="AX290" s="13" t="s">
        <v>69</v>
      </c>
      <c r="AY290" s="234" t="s">
        <v>120</v>
      </c>
    </row>
    <row r="291" s="14" customFormat="1">
      <c r="A291" s="14"/>
      <c r="B291" s="235"/>
      <c r="C291" s="236"/>
      <c r="D291" s="219" t="s">
        <v>132</v>
      </c>
      <c r="E291" s="237" t="s">
        <v>19</v>
      </c>
      <c r="F291" s="238" t="s">
        <v>134</v>
      </c>
      <c r="G291" s="236"/>
      <c r="H291" s="239">
        <v>63.020000000000003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132</v>
      </c>
      <c r="AU291" s="245" t="s">
        <v>119</v>
      </c>
      <c r="AV291" s="14" t="s">
        <v>135</v>
      </c>
      <c r="AW291" s="14" t="s">
        <v>31</v>
      </c>
      <c r="AX291" s="14" t="s">
        <v>77</v>
      </c>
      <c r="AY291" s="245" t="s">
        <v>120</v>
      </c>
    </row>
    <row r="292" s="2" customFormat="1" ht="16.5" customHeight="1">
      <c r="A292" s="40"/>
      <c r="B292" s="41"/>
      <c r="C292" s="246" t="s">
        <v>371</v>
      </c>
      <c r="D292" s="246" t="s">
        <v>150</v>
      </c>
      <c r="E292" s="247" t="s">
        <v>953</v>
      </c>
      <c r="F292" s="248" t="s">
        <v>954</v>
      </c>
      <c r="G292" s="249" t="s">
        <v>160</v>
      </c>
      <c r="H292" s="250">
        <v>68.061999999999998</v>
      </c>
      <c r="I292" s="251"/>
      <c r="J292" s="252">
        <f>ROUND(I292*H292,2)</f>
        <v>0</v>
      </c>
      <c r="K292" s="248" t="s">
        <v>168</v>
      </c>
      <c r="L292" s="253"/>
      <c r="M292" s="254" t="s">
        <v>19</v>
      </c>
      <c r="N292" s="255" t="s">
        <v>41</v>
      </c>
      <c r="O292" s="86"/>
      <c r="P292" s="215">
        <f>O292*H292</f>
        <v>0</v>
      </c>
      <c r="Q292" s="215">
        <v>0.00020000000000000001</v>
      </c>
      <c r="R292" s="215">
        <f>Q292*H292</f>
        <v>0.0136124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153</v>
      </c>
      <c r="AT292" s="217" t="s">
        <v>150</v>
      </c>
      <c r="AU292" s="217" t="s">
        <v>119</v>
      </c>
      <c r="AY292" s="19" t="s">
        <v>120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119</v>
      </c>
      <c r="BK292" s="218">
        <f>ROUND(I292*H292,2)</f>
        <v>0</v>
      </c>
      <c r="BL292" s="19" t="s">
        <v>154</v>
      </c>
      <c r="BM292" s="217" t="s">
        <v>955</v>
      </c>
    </row>
    <row r="293" s="2" customFormat="1">
      <c r="A293" s="40"/>
      <c r="B293" s="41"/>
      <c r="C293" s="42"/>
      <c r="D293" s="219" t="s">
        <v>130</v>
      </c>
      <c r="E293" s="42"/>
      <c r="F293" s="220" t="s">
        <v>954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130</v>
      </c>
      <c r="AU293" s="19" t="s">
        <v>119</v>
      </c>
    </row>
    <row r="294" s="13" customFormat="1">
      <c r="A294" s="13"/>
      <c r="B294" s="224"/>
      <c r="C294" s="225"/>
      <c r="D294" s="219" t="s">
        <v>132</v>
      </c>
      <c r="E294" s="225"/>
      <c r="F294" s="227" t="s">
        <v>956</v>
      </c>
      <c r="G294" s="225"/>
      <c r="H294" s="228">
        <v>68.061999999999998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132</v>
      </c>
      <c r="AU294" s="234" t="s">
        <v>119</v>
      </c>
      <c r="AV294" s="13" t="s">
        <v>119</v>
      </c>
      <c r="AW294" s="13" t="s">
        <v>4</v>
      </c>
      <c r="AX294" s="13" t="s">
        <v>77</v>
      </c>
      <c r="AY294" s="234" t="s">
        <v>120</v>
      </c>
    </row>
    <row r="295" s="2" customFormat="1" ht="16.5" customHeight="1">
      <c r="A295" s="40"/>
      <c r="B295" s="41"/>
      <c r="C295" s="206" t="s">
        <v>376</v>
      </c>
      <c r="D295" s="206" t="s">
        <v>123</v>
      </c>
      <c r="E295" s="207" t="s">
        <v>957</v>
      </c>
      <c r="F295" s="208" t="s">
        <v>958</v>
      </c>
      <c r="G295" s="209" t="s">
        <v>160</v>
      </c>
      <c r="H295" s="210">
        <v>6.2999999999999998</v>
      </c>
      <c r="I295" s="211"/>
      <c r="J295" s="212">
        <f>ROUND(I295*H295,2)</f>
        <v>0</v>
      </c>
      <c r="K295" s="208" t="s">
        <v>168</v>
      </c>
      <c r="L295" s="46"/>
      <c r="M295" s="213" t="s">
        <v>19</v>
      </c>
      <c r="N295" s="214" t="s">
        <v>41</v>
      </c>
      <c r="O295" s="86"/>
      <c r="P295" s="215">
        <f>O295*H295</f>
        <v>0</v>
      </c>
      <c r="Q295" s="215">
        <v>4.0000000000000003E-05</v>
      </c>
      <c r="R295" s="215">
        <f>Q295*H295</f>
        <v>0.000252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154</v>
      </c>
      <c r="AT295" s="217" t="s">
        <v>123</v>
      </c>
      <c r="AU295" s="217" t="s">
        <v>119</v>
      </c>
      <c r="AY295" s="19" t="s">
        <v>120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119</v>
      </c>
      <c r="BK295" s="218">
        <f>ROUND(I295*H295,2)</f>
        <v>0</v>
      </c>
      <c r="BL295" s="19" t="s">
        <v>154</v>
      </c>
      <c r="BM295" s="217" t="s">
        <v>959</v>
      </c>
    </row>
    <row r="296" s="2" customFormat="1">
      <c r="A296" s="40"/>
      <c r="B296" s="41"/>
      <c r="C296" s="42"/>
      <c r="D296" s="219" t="s">
        <v>130</v>
      </c>
      <c r="E296" s="42"/>
      <c r="F296" s="220" t="s">
        <v>960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130</v>
      </c>
      <c r="AU296" s="19" t="s">
        <v>119</v>
      </c>
    </row>
    <row r="297" s="2" customFormat="1">
      <c r="A297" s="40"/>
      <c r="B297" s="41"/>
      <c r="C297" s="42"/>
      <c r="D297" s="256" t="s">
        <v>171</v>
      </c>
      <c r="E297" s="42"/>
      <c r="F297" s="257" t="s">
        <v>961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171</v>
      </c>
      <c r="AU297" s="19" t="s">
        <v>119</v>
      </c>
    </row>
    <row r="298" s="13" customFormat="1">
      <c r="A298" s="13"/>
      <c r="B298" s="224"/>
      <c r="C298" s="225"/>
      <c r="D298" s="219" t="s">
        <v>132</v>
      </c>
      <c r="E298" s="226" t="s">
        <v>19</v>
      </c>
      <c r="F298" s="227" t="s">
        <v>962</v>
      </c>
      <c r="G298" s="225"/>
      <c r="H298" s="228">
        <v>3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132</v>
      </c>
      <c r="AU298" s="234" t="s">
        <v>119</v>
      </c>
      <c r="AV298" s="13" t="s">
        <v>119</v>
      </c>
      <c r="AW298" s="13" t="s">
        <v>31</v>
      </c>
      <c r="AX298" s="13" t="s">
        <v>69</v>
      </c>
      <c r="AY298" s="234" t="s">
        <v>120</v>
      </c>
    </row>
    <row r="299" s="13" customFormat="1">
      <c r="A299" s="13"/>
      <c r="B299" s="224"/>
      <c r="C299" s="225"/>
      <c r="D299" s="219" t="s">
        <v>132</v>
      </c>
      <c r="E299" s="226" t="s">
        <v>19</v>
      </c>
      <c r="F299" s="227" t="s">
        <v>963</v>
      </c>
      <c r="G299" s="225"/>
      <c r="H299" s="228">
        <v>3.2999999999999998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132</v>
      </c>
      <c r="AU299" s="234" t="s">
        <v>119</v>
      </c>
      <c r="AV299" s="13" t="s">
        <v>119</v>
      </c>
      <c r="AW299" s="13" t="s">
        <v>31</v>
      </c>
      <c r="AX299" s="13" t="s">
        <v>69</v>
      </c>
      <c r="AY299" s="234" t="s">
        <v>120</v>
      </c>
    </row>
    <row r="300" s="14" customFormat="1">
      <c r="A300" s="14"/>
      <c r="B300" s="235"/>
      <c r="C300" s="236"/>
      <c r="D300" s="219" t="s">
        <v>132</v>
      </c>
      <c r="E300" s="237" t="s">
        <v>19</v>
      </c>
      <c r="F300" s="238" t="s">
        <v>134</v>
      </c>
      <c r="G300" s="236"/>
      <c r="H300" s="239">
        <v>6.2999999999999998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132</v>
      </c>
      <c r="AU300" s="245" t="s">
        <v>119</v>
      </c>
      <c r="AV300" s="14" t="s">
        <v>135</v>
      </c>
      <c r="AW300" s="14" t="s">
        <v>31</v>
      </c>
      <c r="AX300" s="14" t="s">
        <v>77</v>
      </c>
      <c r="AY300" s="245" t="s">
        <v>120</v>
      </c>
    </row>
    <row r="301" s="2" customFormat="1" ht="16.5" customHeight="1">
      <c r="A301" s="40"/>
      <c r="B301" s="41"/>
      <c r="C301" s="246" t="s">
        <v>380</v>
      </c>
      <c r="D301" s="246" t="s">
        <v>150</v>
      </c>
      <c r="E301" s="247" t="s">
        <v>964</v>
      </c>
      <c r="F301" s="248" t="s">
        <v>965</v>
      </c>
      <c r="G301" s="249" t="s">
        <v>160</v>
      </c>
      <c r="H301" s="250">
        <v>6.8040000000000003</v>
      </c>
      <c r="I301" s="251"/>
      <c r="J301" s="252">
        <f>ROUND(I301*H301,2)</f>
        <v>0</v>
      </c>
      <c r="K301" s="248" t="s">
        <v>168</v>
      </c>
      <c r="L301" s="253"/>
      <c r="M301" s="254" t="s">
        <v>19</v>
      </c>
      <c r="N301" s="255" t="s">
        <v>41</v>
      </c>
      <c r="O301" s="86"/>
      <c r="P301" s="215">
        <f>O301*H301</f>
        <v>0</v>
      </c>
      <c r="Q301" s="215">
        <v>0.00021000000000000001</v>
      </c>
      <c r="R301" s="215">
        <f>Q301*H301</f>
        <v>0.00142884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153</v>
      </c>
      <c r="AT301" s="217" t="s">
        <v>150</v>
      </c>
      <c r="AU301" s="217" t="s">
        <v>119</v>
      </c>
      <c r="AY301" s="19" t="s">
        <v>120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119</v>
      </c>
      <c r="BK301" s="218">
        <f>ROUND(I301*H301,2)</f>
        <v>0</v>
      </c>
      <c r="BL301" s="19" t="s">
        <v>154</v>
      </c>
      <c r="BM301" s="217" t="s">
        <v>966</v>
      </c>
    </row>
    <row r="302" s="2" customFormat="1">
      <c r="A302" s="40"/>
      <c r="B302" s="41"/>
      <c r="C302" s="42"/>
      <c r="D302" s="219" t="s">
        <v>130</v>
      </c>
      <c r="E302" s="42"/>
      <c r="F302" s="220" t="s">
        <v>965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130</v>
      </c>
      <c r="AU302" s="19" t="s">
        <v>119</v>
      </c>
    </row>
    <row r="303" s="13" customFormat="1">
      <c r="A303" s="13"/>
      <c r="B303" s="224"/>
      <c r="C303" s="225"/>
      <c r="D303" s="219" t="s">
        <v>132</v>
      </c>
      <c r="E303" s="225"/>
      <c r="F303" s="227" t="s">
        <v>967</v>
      </c>
      <c r="G303" s="225"/>
      <c r="H303" s="228">
        <v>6.8040000000000003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132</v>
      </c>
      <c r="AU303" s="234" t="s">
        <v>119</v>
      </c>
      <c r="AV303" s="13" t="s">
        <v>119</v>
      </c>
      <c r="AW303" s="13" t="s">
        <v>4</v>
      </c>
      <c r="AX303" s="13" t="s">
        <v>77</v>
      </c>
      <c r="AY303" s="234" t="s">
        <v>120</v>
      </c>
    </row>
    <row r="304" s="2" customFormat="1" ht="16.5" customHeight="1">
      <c r="A304" s="40"/>
      <c r="B304" s="41"/>
      <c r="C304" s="206" t="s">
        <v>385</v>
      </c>
      <c r="D304" s="206" t="s">
        <v>123</v>
      </c>
      <c r="E304" s="207" t="s">
        <v>968</v>
      </c>
      <c r="F304" s="208" t="s">
        <v>969</v>
      </c>
      <c r="G304" s="209" t="s">
        <v>126</v>
      </c>
      <c r="H304" s="210">
        <v>64.439999999999998</v>
      </c>
      <c r="I304" s="211"/>
      <c r="J304" s="212">
        <f>ROUND(I304*H304,2)</f>
        <v>0</v>
      </c>
      <c r="K304" s="208" t="s">
        <v>168</v>
      </c>
      <c r="L304" s="46"/>
      <c r="M304" s="213" t="s">
        <v>19</v>
      </c>
      <c r="N304" s="214" t="s">
        <v>41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154</v>
      </c>
      <c r="AT304" s="217" t="s">
        <v>123</v>
      </c>
      <c r="AU304" s="217" t="s">
        <v>119</v>
      </c>
      <c r="AY304" s="19" t="s">
        <v>120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119</v>
      </c>
      <c r="BK304" s="218">
        <f>ROUND(I304*H304,2)</f>
        <v>0</v>
      </c>
      <c r="BL304" s="19" t="s">
        <v>154</v>
      </c>
      <c r="BM304" s="217" t="s">
        <v>970</v>
      </c>
    </row>
    <row r="305" s="2" customFormat="1">
      <c r="A305" s="40"/>
      <c r="B305" s="41"/>
      <c r="C305" s="42"/>
      <c r="D305" s="219" t="s">
        <v>130</v>
      </c>
      <c r="E305" s="42"/>
      <c r="F305" s="220" t="s">
        <v>971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130</v>
      </c>
      <c r="AU305" s="19" t="s">
        <v>119</v>
      </c>
    </row>
    <row r="306" s="2" customFormat="1">
      <c r="A306" s="40"/>
      <c r="B306" s="41"/>
      <c r="C306" s="42"/>
      <c r="D306" s="256" t="s">
        <v>171</v>
      </c>
      <c r="E306" s="42"/>
      <c r="F306" s="257" t="s">
        <v>972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171</v>
      </c>
      <c r="AU306" s="19" t="s">
        <v>119</v>
      </c>
    </row>
    <row r="307" s="13" customFormat="1">
      <c r="A307" s="13"/>
      <c r="B307" s="224"/>
      <c r="C307" s="225"/>
      <c r="D307" s="219" t="s">
        <v>132</v>
      </c>
      <c r="E307" s="226" t="s">
        <v>19</v>
      </c>
      <c r="F307" s="227" t="s">
        <v>973</v>
      </c>
      <c r="G307" s="225"/>
      <c r="H307" s="228">
        <v>18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132</v>
      </c>
      <c r="AU307" s="234" t="s">
        <v>119</v>
      </c>
      <c r="AV307" s="13" t="s">
        <v>119</v>
      </c>
      <c r="AW307" s="13" t="s">
        <v>31</v>
      </c>
      <c r="AX307" s="13" t="s">
        <v>69</v>
      </c>
      <c r="AY307" s="234" t="s">
        <v>120</v>
      </c>
    </row>
    <row r="308" s="13" customFormat="1">
      <c r="A308" s="13"/>
      <c r="B308" s="224"/>
      <c r="C308" s="225"/>
      <c r="D308" s="219" t="s">
        <v>132</v>
      </c>
      <c r="E308" s="226" t="s">
        <v>19</v>
      </c>
      <c r="F308" s="227" t="s">
        <v>786</v>
      </c>
      <c r="G308" s="225"/>
      <c r="H308" s="228">
        <v>13.470000000000001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132</v>
      </c>
      <c r="AU308" s="234" t="s">
        <v>119</v>
      </c>
      <c r="AV308" s="13" t="s">
        <v>119</v>
      </c>
      <c r="AW308" s="13" t="s">
        <v>31</v>
      </c>
      <c r="AX308" s="13" t="s">
        <v>69</v>
      </c>
      <c r="AY308" s="234" t="s">
        <v>120</v>
      </c>
    </row>
    <row r="309" s="13" customFormat="1">
      <c r="A309" s="13"/>
      <c r="B309" s="224"/>
      <c r="C309" s="225"/>
      <c r="D309" s="219" t="s">
        <v>132</v>
      </c>
      <c r="E309" s="226" t="s">
        <v>19</v>
      </c>
      <c r="F309" s="227" t="s">
        <v>787</v>
      </c>
      <c r="G309" s="225"/>
      <c r="H309" s="228">
        <v>13.32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132</v>
      </c>
      <c r="AU309" s="234" t="s">
        <v>119</v>
      </c>
      <c r="AV309" s="13" t="s">
        <v>119</v>
      </c>
      <c r="AW309" s="13" t="s">
        <v>31</v>
      </c>
      <c r="AX309" s="13" t="s">
        <v>69</v>
      </c>
      <c r="AY309" s="234" t="s">
        <v>120</v>
      </c>
    </row>
    <row r="310" s="13" customFormat="1">
      <c r="A310" s="13"/>
      <c r="B310" s="224"/>
      <c r="C310" s="225"/>
      <c r="D310" s="219" t="s">
        <v>132</v>
      </c>
      <c r="E310" s="226" t="s">
        <v>19</v>
      </c>
      <c r="F310" s="227" t="s">
        <v>788</v>
      </c>
      <c r="G310" s="225"/>
      <c r="H310" s="228">
        <v>13.619999999999999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132</v>
      </c>
      <c r="AU310" s="234" t="s">
        <v>119</v>
      </c>
      <c r="AV310" s="13" t="s">
        <v>119</v>
      </c>
      <c r="AW310" s="13" t="s">
        <v>31</v>
      </c>
      <c r="AX310" s="13" t="s">
        <v>69</v>
      </c>
      <c r="AY310" s="234" t="s">
        <v>120</v>
      </c>
    </row>
    <row r="311" s="13" customFormat="1">
      <c r="A311" s="13"/>
      <c r="B311" s="224"/>
      <c r="C311" s="225"/>
      <c r="D311" s="219" t="s">
        <v>132</v>
      </c>
      <c r="E311" s="226" t="s">
        <v>19</v>
      </c>
      <c r="F311" s="227" t="s">
        <v>789</v>
      </c>
      <c r="G311" s="225"/>
      <c r="H311" s="228">
        <v>6.0300000000000002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132</v>
      </c>
      <c r="AU311" s="234" t="s">
        <v>119</v>
      </c>
      <c r="AV311" s="13" t="s">
        <v>119</v>
      </c>
      <c r="AW311" s="13" t="s">
        <v>31</v>
      </c>
      <c r="AX311" s="13" t="s">
        <v>69</v>
      </c>
      <c r="AY311" s="234" t="s">
        <v>120</v>
      </c>
    </row>
    <row r="312" s="14" customFormat="1">
      <c r="A312" s="14"/>
      <c r="B312" s="235"/>
      <c r="C312" s="236"/>
      <c r="D312" s="219" t="s">
        <v>132</v>
      </c>
      <c r="E312" s="237" t="s">
        <v>19</v>
      </c>
      <c r="F312" s="238" t="s">
        <v>134</v>
      </c>
      <c r="G312" s="236"/>
      <c r="H312" s="239">
        <v>64.439999999999998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5" t="s">
        <v>132</v>
      </c>
      <c r="AU312" s="245" t="s">
        <v>119</v>
      </c>
      <c r="AV312" s="14" t="s">
        <v>135</v>
      </c>
      <c r="AW312" s="14" t="s">
        <v>31</v>
      </c>
      <c r="AX312" s="14" t="s">
        <v>77</v>
      </c>
      <c r="AY312" s="245" t="s">
        <v>120</v>
      </c>
    </row>
    <row r="313" s="2" customFormat="1" ht="24.15" customHeight="1">
      <c r="A313" s="40"/>
      <c r="B313" s="41"/>
      <c r="C313" s="246" t="s">
        <v>390</v>
      </c>
      <c r="D313" s="246" t="s">
        <v>150</v>
      </c>
      <c r="E313" s="247" t="s">
        <v>974</v>
      </c>
      <c r="F313" s="248" t="s">
        <v>975</v>
      </c>
      <c r="G313" s="249" t="s">
        <v>126</v>
      </c>
      <c r="H313" s="250">
        <v>69.594999999999999</v>
      </c>
      <c r="I313" s="251"/>
      <c r="J313" s="252">
        <f>ROUND(I313*H313,2)</f>
        <v>0</v>
      </c>
      <c r="K313" s="248" t="s">
        <v>168</v>
      </c>
      <c r="L313" s="253"/>
      <c r="M313" s="254" t="s">
        <v>19</v>
      </c>
      <c r="N313" s="255" t="s">
        <v>41</v>
      </c>
      <c r="O313" s="86"/>
      <c r="P313" s="215">
        <f>O313*H313</f>
        <v>0</v>
      </c>
      <c r="Q313" s="215">
        <v>0.0060000000000000001</v>
      </c>
      <c r="R313" s="215">
        <f>Q313*H313</f>
        <v>0.41757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153</v>
      </c>
      <c r="AT313" s="217" t="s">
        <v>150</v>
      </c>
      <c r="AU313" s="217" t="s">
        <v>119</v>
      </c>
      <c r="AY313" s="19" t="s">
        <v>120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119</v>
      </c>
      <c r="BK313" s="218">
        <f>ROUND(I313*H313,2)</f>
        <v>0</v>
      </c>
      <c r="BL313" s="19" t="s">
        <v>154</v>
      </c>
      <c r="BM313" s="217" t="s">
        <v>976</v>
      </c>
    </row>
    <row r="314" s="2" customFormat="1">
      <c r="A314" s="40"/>
      <c r="B314" s="41"/>
      <c r="C314" s="42"/>
      <c r="D314" s="219" t="s">
        <v>130</v>
      </c>
      <c r="E314" s="42"/>
      <c r="F314" s="220" t="s">
        <v>975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130</v>
      </c>
      <c r="AU314" s="19" t="s">
        <v>119</v>
      </c>
    </row>
    <row r="315" s="13" customFormat="1">
      <c r="A315" s="13"/>
      <c r="B315" s="224"/>
      <c r="C315" s="225"/>
      <c r="D315" s="219" t="s">
        <v>132</v>
      </c>
      <c r="E315" s="225"/>
      <c r="F315" s="227" t="s">
        <v>977</v>
      </c>
      <c r="G315" s="225"/>
      <c r="H315" s="228">
        <v>69.594999999999999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132</v>
      </c>
      <c r="AU315" s="234" t="s">
        <v>119</v>
      </c>
      <c r="AV315" s="13" t="s">
        <v>119</v>
      </c>
      <c r="AW315" s="13" t="s">
        <v>4</v>
      </c>
      <c r="AX315" s="13" t="s">
        <v>77</v>
      </c>
      <c r="AY315" s="234" t="s">
        <v>120</v>
      </c>
    </row>
    <row r="316" s="2" customFormat="1" ht="16.5" customHeight="1">
      <c r="A316" s="40"/>
      <c r="B316" s="41"/>
      <c r="C316" s="206" t="s">
        <v>394</v>
      </c>
      <c r="D316" s="206" t="s">
        <v>123</v>
      </c>
      <c r="E316" s="207" t="s">
        <v>978</v>
      </c>
      <c r="F316" s="208" t="s">
        <v>979</v>
      </c>
      <c r="G316" s="209" t="s">
        <v>126</v>
      </c>
      <c r="H316" s="210">
        <v>64.439999999999998</v>
      </c>
      <c r="I316" s="211"/>
      <c r="J316" s="212">
        <f>ROUND(I316*H316,2)</f>
        <v>0</v>
      </c>
      <c r="K316" s="208" t="s">
        <v>168</v>
      </c>
      <c r="L316" s="46"/>
      <c r="M316" s="213" t="s">
        <v>19</v>
      </c>
      <c r="N316" s="214" t="s">
        <v>41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154</v>
      </c>
      <c r="AT316" s="217" t="s">
        <v>123</v>
      </c>
      <c r="AU316" s="217" t="s">
        <v>119</v>
      </c>
      <c r="AY316" s="19" t="s">
        <v>120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119</v>
      </c>
      <c r="BK316" s="218">
        <f>ROUND(I316*H316,2)</f>
        <v>0</v>
      </c>
      <c r="BL316" s="19" t="s">
        <v>154</v>
      </c>
      <c r="BM316" s="217" t="s">
        <v>980</v>
      </c>
    </row>
    <row r="317" s="2" customFormat="1">
      <c r="A317" s="40"/>
      <c r="B317" s="41"/>
      <c r="C317" s="42"/>
      <c r="D317" s="219" t="s">
        <v>130</v>
      </c>
      <c r="E317" s="42"/>
      <c r="F317" s="220" t="s">
        <v>981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130</v>
      </c>
      <c r="AU317" s="19" t="s">
        <v>119</v>
      </c>
    </row>
    <row r="318" s="2" customFormat="1">
      <c r="A318" s="40"/>
      <c r="B318" s="41"/>
      <c r="C318" s="42"/>
      <c r="D318" s="256" t="s">
        <v>171</v>
      </c>
      <c r="E318" s="42"/>
      <c r="F318" s="257" t="s">
        <v>982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171</v>
      </c>
      <c r="AU318" s="19" t="s">
        <v>119</v>
      </c>
    </row>
    <row r="319" s="13" customFormat="1">
      <c r="A319" s="13"/>
      <c r="B319" s="224"/>
      <c r="C319" s="225"/>
      <c r="D319" s="219" t="s">
        <v>132</v>
      </c>
      <c r="E319" s="226" t="s">
        <v>19</v>
      </c>
      <c r="F319" s="227" t="s">
        <v>983</v>
      </c>
      <c r="G319" s="225"/>
      <c r="H319" s="228">
        <v>64.439999999999998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132</v>
      </c>
      <c r="AU319" s="234" t="s">
        <v>119</v>
      </c>
      <c r="AV319" s="13" t="s">
        <v>119</v>
      </c>
      <c r="AW319" s="13" t="s">
        <v>31</v>
      </c>
      <c r="AX319" s="13" t="s">
        <v>77</v>
      </c>
      <c r="AY319" s="234" t="s">
        <v>120</v>
      </c>
    </row>
    <row r="320" s="2" customFormat="1" ht="16.5" customHeight="1">
      <c r="A320" s="40"/>
      <c r="B320" s="41"/>
      <c r="C320" s="246" t="s">
        <v>400</v>
      </c>
      <c r="D320" s="246" t="s">
        <v>150</v>
      </c>
      <c r="E320" s="247" t="s">
        <v>984</v>
      </c>
      <c r="F320" s="248" t="s">
        <v>985</v>
      </c>
      <c r="G320" s="249" t="s">
        <v>126</v>
      </c>
      <c r="H320" s="250">
        <v>70.884</v>
      </c>
      <c r="I320" s="251"/>
      <c r="J320" s="252">
        <f>ROUND(I320*H320,2)</f>
        <v>0</v>
      </c>
      <c r="K320" s="248" t="s">
        <v>168</v>
      </c>
      <c r="L320" s="253"/>
      <c r="M320" s="254" t="s">
        <v>19</v>
      </c>
      <c r="N320" s="255" t="s">
        <v>41</v>
      </c>
      <c r="O320" s="86"/>
      <c r="P320" s="215">
        <f>O320*H320</f>
        <v>0</v>
      </c>
      <c r="Q320" s="215">
        <v>0.0022100000000000002</v>
      </c>
      <c r="R320" s="215">
        <f>Q320*H320</f>
        <v>0.15665364000000001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153</v>
      </c>
      <c r="AT320" s="217" t="s">
        <v>150</v>
      </c>
      <c r="AU320" s="217" t="s">
        <v>119</v>
      </c>
      <c r="AY320" s="19" t="s">
        <v>120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119</v>
      </c>
      <c r="BK320" s="218">
        <f>ROUND(I320*H320,2)</f>
        <v>0</v>
      </c>
      <c r="BL320" s="19" t="s">
        <v>154</v>
      </c>
      <c r="BM320" s="217" t="s">
        <v>986</v>
      </c>
    </row>
    <row r="321" s="2" customFormat="1">
      <c r="A321" s="40"/>
      <c r="B321" s="41"/>
      <c r="C321" s="42"/>
      <c r="D321" s="219" t="s">
        <v>130</v>
      </c>
      <c r="E321" s="42"/>
      <c r="F321" s="220" t="s">
        <v>985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130</v>
      </c>
      <c r="AU321" s="19" t="s">
        <v>119</v>
      </c>
    </row>
    <row r="322" s="13" customFormat="1">
      <c r="A322" s="13"/>
      <c r="B322" s="224"/>
      <c r="C322" s="225"/>
      <c r="D322" s="219" t="s">
        <v>132</v>
      </c>
      <c r="E322" s="225"/>
      <c r="F322" s="227" t="s">
        <v>987</v>
      </c>
      <c r="G322" s="225"/>
      <c r="H322" s="228">
        <v>70.884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132</v>
      </c>
      <c r="AU322" s="234" t="s">
        <v>119</v>
      </c>
      <c r="AV322" s="13" t="s">
        <v>119</v>
      </c>
      <c r="AW322" s="13" t="s">
        <v>4</v>
      </c>
      <c r="AX322" s="13" t="s">
        <v>77</v>
      </c>
      <c r="AY322" s="234" t="s">
        <v>120</v>
      </c>
    </row>
    <row r="323" s="2" customFormat="1" ht="16.5" customHeight="1">
      <c r="A323" s="40"/>
      <c r="B323" s="41"/>
      <c r="C323" s="206" t="s">
        <v>405</v>
      </c>
      <c r="D323" s="206" t="s">
        <v>123</v>
      </c>
      <c r="E323" s="207" t="s">
        <v>988</v>
      </c>
      <c r="F323" s="208" t="s">
        <v>989</v>
      </c>
      <c r="G323" s="209" t="s">
        <v>618</v>
      </c>
      <c r="H323" s="210">
        <v>0.59699999999999998</v>
      </c>
      <c r="I323" s="211"/>
      <c r="J323" s="212">
        <f>ROUND(I323*H323,2)</f>
        <v>0</v>
      </c>
      <c r="K323" s="208" t="s">
        <v>168</v>
      </c>
      <c r="L323" s="46"/>
      <c r="M323" s="213" t="s">
        <v>19</v>
      </c>
      <c r="N323" s="214" t="s">
        <v>41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154</v>
      </c>
      <c r="AT323" s="217" t="s">
        <v>123</v>
      </c>
      <c r="AU323" s="217" t="s">
        <v>119</v>
      </c>
      <c r="AY323" s="19" t="s">
        <v>120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119</v>
      </c>
      <c r="BK323" s="218">
        <f>ROUND(I323*H323,2)</f>
        <v>0</v>
      </c>
      <c r="BL323" s="19" t="s">
        <v>154</v>
      </c>
      <c r="BM323" s="217" t="s">
        <v>990</v>
      </c>
    </row>
    <row r="324" s="2" customFormat="1">
      <c r="A324" s="40"/>
      <c r="B324" s="41"/>
      <c r="C324" s="42"/>
      <c r="D324" s="219" t="s">
        <v>130</v>
      </c>
      <c r="E324" s="42"/>
      <c r="F324" s="220" t="s">
        <v>991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130</v>
      </c>
      <c r="AU324" s="19" t="s">
        <v>119</v>
      </c>
    </row>
    <row r="325" s="2" customFormat="1">
      <c r="A325" s="40"/>
      <c r="B325" s="41"/>
      <c r="C325" s="42"/>
      <c r="D325" s="256" t="s">
        <v>171</v>
      </c>
      <c r="E325" s="42"/>
      <c r="F325" s="257" t="s">
        <v>992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171</v>
      </c>
      <c r="AU325" s="19" t="s">
        <v>119</v>
      </c>
    </row>
    <row r="326" s="12" customFormat="1" ht="22.8" customHeight="1">
      <c r="A326" s="12"/>
      <c r="B326" s="190"/>
      <c r="C326" s="191"/>
      <c r="D326" s="192" t="s">
        <v>68</v>
      </c>
      <c r="E326" s="204" t="s">
        <v>148</v>
      </c>
      <c r="F326" s="204" t="s">
        <v>149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SUM(P327:P335)</f>
        <v>0</v>
      </c>
      <c r="Q326" s="198"/>
      <c r="R326" s="199">
        <f>SUM(R327:R335)</f>
        <v>0.1345296</v>
      </c>
      <c r="S326" s="198"/>
      <c r="T326" s="200">
        <f>SUM(T327:T335)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119</v>
      </c>
      <c r="AT326" s="202" t="s">
        <v>68</v>
      </c>
      <c r="AU326" s="202" t="s">
        <v>77</v>
      </c>
      <c r="AY326" s="201" t="s">
        <v>120</v>
      </c>
      <c r="BK326" s="203">
        <f>SUM(BK327:BK335)</f>
        <v>0</v>
      </c>
    </row>
    <row r="327" s="2" customFormat="1" ht="16.5" customHeight="1">
      <c r="A327" s="40"/>
      <c r="B327" s="41"/>
      <c r="C327" s="206" t="s">
        <v>410</v>
      </c>
      <c r="D327" s="206" t="s">
        <v>123</v>
      </c>
      <c r="E327" s="207" t="s">
        <v>993</v>
      </c>
      <c r="F327" s="208" t="s">
        <v>994</v>
      </c>
      <c r="G327" s="209" t="s">
        <v>126</v>
      </c>
      <c r="H327" s="210">
        <v>280.26999999999998</v>
      </c>
      <c r="I327" s="211"/>
      <c r="J327" s="212">
        <f>ROUND(I327*H327,2)</f>
        <v>0</v>
      </c>
      <c r="K327" s="208" t="s">
        <v>168</v>
      </c>
      <c r="L327" s="46"/>
      <c r="M327" s="213" t="s">
        <v>19</v>
      </c>
      <c r="N327" s="214" t="s">
        <v>41</v>
      </c>
      <c r="O327" s="86"/>
      <c r="P327" s="215">
        <f>O327*H327</f>
        <v>0</v>
      </c>
      <c r="Q327" s="215">
        <v>0.00021000000000000001</v>
      </c>
      <c r="R327" s="215">
        <f>Q327*H327</f>
        <v>0.058856699999999998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154</v>
      </c>
      <c r="AT327" s="217" t="s">
        <v>123</v>
      </c>
      <c r="AU327" s="217" t="s">
        <v>119</v>
      </c>
      <c r="AY327" s="19" t="s">
        <v>120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119</v>
      </c>
      <c r="BK327" s="218">
        <f>ROUND(I327*H327,2)</f>
        <v>0</v>
      </c>
      <c r="BL327" s="19" t="s">
        <v>154</v>
      </c>
      <c r="BM327" s="217" t="s">
        <v>995</v>
      </c>
    </row>
    <row r="328" s="2" customFormat="1">
      <c r="A328" s="40"/>
      <c r="B328" s="41"/>
      <c r="C328" s="42"/>
      <c r="D328" s="219" t="s">
        <v>130</v>
      </c>
      <c r="E328" s="42"/>
      <c r="F328" s="220" t="s">
        <v>996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130</v>
      </c>
      <c r="AU328" s="19" t="s">
        <v>119</v>
      </c>
    </row>
    <row r="329" s="2" customFormat="1">
      <c r="A329" s="40"/>
      <c r="B329" s="41"/>
      <c r="C329" s="42"/>
      <c r="D329" s="256" t="s">
        <v>171</v>
      </c>
      <c r="E329" s="42"/>
      <c r="F329" s="257" t="s">
        <v>997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171</v>
      </c>
      <c r="AU329" s="19" t="s">
        <v>119</v>
      </c>
    </row>
    <row r="330" s="2" customFormat="1" ht="16.5" customHeight="1">
      <c r="A330" s="40"/>
      <c r="B330" s="41"/>
      <c r="C330" s="206" t="s">
        <v>416</v>
      </c>
      <c r="D330" s="206" t="s">
        <v>123</v>
      </c>
      <c r="E330" s="207" t="s">
        <v>998</v>
      </c>
      <c r="F330" s="208" t="s">
        <v>999</v>
      </c>
      <c r="G330" s="209" t="s">
        <v>126</v>
      </c>
      <c r="H330" s="210">
        <v>280.26999999999998</v>
      </c>
      <c r="I330" s="211"/>
      <c r="J330" s="212">
        <f>ROUND(I330*H330,2)</f>
        <v>0</v>
      </c>
      <c r="K330" s="208" t="s">
        <v>168</v>
      </c>
      <c r="L330" s="46"/>
      <c r="M330" s="213" t="s">
        <v>19</v>
      </c>
      <c r="N330" s="214" t="s">
        <v>41</v>
      </c>
      <c r="O330" s="86"/>
      <c r="P330" s="215">
        <f>O330*H330</f>
        <v>0</v>
      </c>
      <c r="Q330" s="215">
        <v>0.00027</v>
      </c>
      <c r="R330" s="215">
        <f>Q330*H330</f>
        <v>0.075672900000000001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154</v>
      </c>
      <c r="AT330" s="217" t="s">
        <v>123</v>
      </c>
      <c r="AU330" s="217" t="s">
        <v>119</v>
      </c>
      <c r="AY330" s="19" t="s">
        <v>120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119</v>
      </c>
      <c r="BK330" s="218">
        <f>ROUND(I330*H330,2)</f>
        <v>0</v>
      </c>
      <c r="BL330" s="19" t="s">
        <v>154</v>
      </c>
      <c r="BM330" s="217" t="s">
        <v>1000</v>
      </c>
    </row>
    <row r="331" s="2" customFormat="1">
      <c r="A331" s="40"/>
      <c r="B331" s="41"/>
      <c r="C331" s="42"/>
      <c r="D331" s="219" t="s">
        <v>130</v>
      </c>
      <c r="E331" s="42"/>
      <c r="F331" s="220" t="s">
        <v>1001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130</v>
      </c>
      <c r="AU331" s="19" t="s">
        <v>119</v>
      </c>
    </row>
    <row r="332" s="2" customFormat="1">
      <c r="A332" s="40"/>
      <c r="B332" s="41"/>
      <c r="C332" s="42"/>
      <c r="D332" s="256" t="s">
        <v>171</v>
      </c>
      <c r="E332" s="42"/>
      <c r="F332" s="257" t="s">
        <v>1002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171</v>
      </c>
      <c r="AU332" s="19" t="s">
        <v>119</v>
      </c>
    </row>
    <row r="333" s="13" customFormat="1">
      <c r="A333" s="13"/>
      <c r="B333" s="224"/>
      <c r="C333" s="225"/>
      <c r="D333" s="219" t="s">
        <v>132</v>
      </c>
      <c r="E333" s="226" t="s">
        <v>19</v>
      </c>
      <c r="F333" s="227" t="s">
        <v>1003</v>
      </c>
      <c r="G333" s="225"/>
      <c r="H333" s="228">
        <v>200.84999999999999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132</v>
      </c>
      <c r="AU333" s="234" t="s">
        <v>119</v>
      </c>
      <c r="AV333" s="13" t="s">
        <v>119</v>
      </c>
      <c r="AW333" s="13" t="s">
        <v>31</v>
      </c>
      <c r="AX333" s="13" t="s">
        <v>69</v>
      </c>
      <c r="AY333" s="234" t="s">
        <v>120</v>
      </c>
    </row>
    <row r="334" s="13" customFormat="1">
      <c r="A334" s="13"/>
      <c r="B334" s="224"/>
      <c r="C334" s="225"/>
      <c r="D334" s="219" t="s">
        <v>132</v>
      </c>
      <c r="E334" s="226" t="s">
        <v>19</v>
      </c>
      <c r="F334" s="227" t="s">
        <v>1004</v>
      </c>
      <c r="G334" s="225"/>
      <c r="H334" s="228">
        <v>79.420000000000002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132</v>
      </c>
      <c r="AU334" s="234" t="s">
        <v>119</v>
      </c>
      <c r="AV334" s="13" t="s">
        <v>119</v>
      </c>
      <c r="AW334" s="13" t="s">
        <v>31</v>
      </c>
      <c r="AX334" s="13" t="s">
        <v>69</v>
      </c>
      <c r="AY334" s="234" t="s">
        <v>120</v>
      </c>
    </row>
    <row r="335" s="14" customFormat="1">
      <c r="A335" s="14"/>
      <c r="B335" s="235"/>
      <c r="C335" s="236"/>
      <c r="D335" s="219" t="s">
        <v>132</v>
      </c>
      <c r="E335" s="237" t="s">
        <v>19</v>
      </c>
      <c r="F335" s="238" t="s">
        <v>134</v>
      </c>
      <c r="G335" s="236"/>
      <c r="H335" s="239">
        <v>280.26999999999998</v>
      </c>
      <c r="I335" s="240"/>
      <c r="J335" s="236"/>
      <c r="K335" s="236"/>
      <c r="L335" s="241"/>
      <c r="M335" s="272"/>
      <c r="N335" s="273"/>
      <c r="O335" s="273"/>
      <c r="P335" s="273"/>
      <c r="Q335" s="273"/>
      <c r="R335" s="273"/>
      <c r="S335" s="273"/>
      <c r="T335" s="27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132</v>
      </c>
      <c r="AU335" s="245" t="s">
        <v>119</v>
      </c>
      <c r="AV335" s="14" t="s">
        <v>135</v>
      </c>
      <c r="AW335" s="14" t="s">
        <v>31</v>
      </c>
      <c r="AX335" s="14" t="s">
        <v>77</v>
      </c>
      <c r="AY335" s="245" t="s">
        <v>120</v>
      </c>
    </row>
    <row r="336" s="2" customFormat="1" ht="6.96" customHeight="1">
      <c r="A336" s="40"/>
      <c r="B336" s="61"/>
      <c r="C336" s="62"/>
      <c r="D336" s="62"/>
      <c r="E336" s="62"/>
      <c r="F336" s="62"/>
      <c r="G336" s="62"/>
      <c r="H336" s="62"/>
      <c r="I336" s="62"/>
      <c r="J336" s="62"/>
      <c r="K336" s="62"/>
      <c r="L336" s="46"/>
      <c r="M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</row>
  </sheetData>
  <sheetProtection sheet="1" autoFilter="0" formatColumns="0" formatRows="0" objects="1" scenarios="1" spinCount="100000" saltValue="0BtugZTtp9UM6I867+CRdcLEu+PlT9dLQ7iUmU1DS9hEEJc0jsPZkCPYVkpD5TvJfcbjVCwah41Nw+2uqxeJDw==" hashValue="PAzhBuGx8/BfgvJ2aEvYtauFDmT5DNCUQvhLmY0GN7y0XUbE9N6eAyceeUpLFpy2UBTPz19nUk2NoLgkthkBYQ==" algorithmName="SHA-512" password="CC35"/>
  <autoFilter ref="C90:K33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2/317234410"/>
    <hyperlink ref="F100" r:id="rId2" display="https://podminky.urs.cz/item/CS_URS_2024_02/317944321"/>
    <hyperlink ref="F104" r:id="rId3" display="https://podminky.urs.cz/item/CS_URS_2024_02/342272225"/>
    <hyperlink ref="F113" r:id="rId4" display="https://podminky.urs.cz/item/CS_URS_2024_02/612142001"/>
    <hyperlink ref="F125" r:id="rId5" display="https://podminky.urs.cz/item/CS_URS_2024_02/612311131"/>
    <hyperlink ref="F128" r:id="rId6" display="https://podminky.urs.cz/item/CS_URS_2024_02/612315412"/>
    <hyperlink ref="F132" r:id="rId7" display="https://podminky.urs.cz/item/CS_URS_2024_02/635221421"/>
    <hyperlink ref="F136" r:id="rId8" display="https://podminky.urs.cz/item/CS_URS_2024_02/642952121"/>
    <hyperlink ref="F141" r:id="rId9" display="https://podminky.urs.cz/item/CS_URS_2024_02/998018001"/>
    <hyperlink ref="F146" r:id="rId10" display="https://podminky.urs.cz/item/CS_URS_2024_02/713111111"/>
    <hyperlink ref="F153" r:id="rId11" display="https://podminky.urs.cz/item/CS_URS_2024_02/998713121"/>
    <hyperlink ref="F157" r:id="rId12" display="https://podminky.urs.cz/item/CS_URS_2024_02/762511135"/>
    <hyperlink ref="F161" r:id="rId13" display="https://podminky.urs.cz/item/CS_URS_2024_02/762511264"/>
    <hyperlink ref="F170" r:id="rId14" display="https://podminky.urs.cz/item/CS_URS_2024_02/762523104"/>
    <hyperlink ref="F177" r:id="rId15" display="https://podminky.urs.cz/item/CS_URS_2024_02/762811210"/>
    <hyperlink ref="F184" r:id="rId16" display="https://podminky.urs.cz/item/CS_URS_2024_02/998762121"/>
    <hyperlink ref="F188" r:id="rId17" display="https://podminky.urs.cz/item/CS_URS_2024_02/763131751"/>
    <hyperlink ref="F194" r:id="rId18" display="https://podminky.urs.cz/item/CS_URS_2024_02/763131752"/>
    <hyperlink ref="F201" r:id="rId19" display="https://podminky.urs.cz/item/CS_URS_2024_02/763132223"/>
    <hyperlink ref="F212" r:id="rId20" display="https://podminky.urs.cz/item/CS_URS_2024_02/998763331"/>
    <hyperlink ref="F216" r:id="rId21" display="https://podminky.urs.cz/item/CS_URS_2024_02/766660182"/>
    <hyperlink ref="F222" r:id="rId22" display="https://podminky.urs.cz/item/CS_URS_2024_02/766682113"/>
    <hyperlink ref="F228" r:id="rId23" display="https://podminky.urs.cz/item/CS_URS_2024_02/766682122"/>
    <hyperlink ref="F234" r:id="rId24" display="https://podminky.urs.cz/item/CS_URS_2024_02/998766121"/>
    <hyperlink ref="F238" r:id="rId25" display="https://podminky.urs.cz/item/CS_URS_2024_02/771111011"/>
    <hyperlink ref="F244" r:id="rId26" display="https://podminky.urs.cz/item/CS_URS_2024_02/771121011"/>
    <hyperlink ref="F247" r:id="rId27" display="https://podminky.urs.cz/item/CS_URS_2024_02/771151022"/>
    <hyperlink ref="F250" r:id="rId28" display="https://podminky.urs.cz/item/CS_URS_2024_02/771474112"/>
    <hyperlink ref="F257" r:id="rId29" display="https://podminky.urs.cz/item/CS_URS_2024_02/771574475"/>
    <hyperlink ref="F266" r:id="rId30" display="https://podminky.urs.cz/item/CS_URS_2024_02/998771121"/>
    <hyperlink ref="F270" r:id="rId31" display="https://podminky.urs.cz/item/CS_URS_2024_02/775111116"/>
    <hyperlink ref="F273" r:id="rId32" display="https://podminky.urs.cz/item/CS_URS_2024_02/775111311"/>
    <hyperlink ref="F276" r:id="rId33" display="https://podminky.urs.cz/item/CS_URS_2024_02/775145121"/>
    <hyperlink ref="F285" r:id="rId34" display="https://podminky.urs.cz/item/CS_URS_2024_02/775413401"/>
    <hyperlink ref="F297" r:id="rId35" display="https://podminky.urs.cz/item/CS_URS_2024_02/775429121"/>
    <hyperlink ref="F306" r:id="rId36" display="https://podminky.urs.cz/item/CS_URS_2024_02/775541161"/>
    <hyperlink ref="F318" r:id="rId37" display="https://podminky.urs.cz/item/CS_URS_2024_02/775591191"/>
    <hyperlink ref="F325" r:id="rId38" display="https://podminky.urs.cz/item/CS_URS_2024_02/998775121"/>
    <hyperlink ref="F329" r:id="rId39" display="https://podminky.urs.cz/item/CS_URS_2024_02/784181111"/>
    <hyperlink ref="F332" r:id="rId40" display="https://podminky.urs.cz/item/CS_URS_2024_02/78421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ROUND((SUM(BF84:BF166)),  2)</f>
        <v>0</v>
      </c>
      <c r="G34" s="40"/>
      <c r="H34" s="40"/>
      <c r="I34" s="150">
        <v>0.12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SO023 - UT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1006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1007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1008</v>
      </c>
      <c r="E63" s="176"/>
      <c r="F63" s="176"/>
      <c r="G63" s="176"/>
      <c r="H63" s="176"/>
      <c r="I63" s="176"/>
      <c r="J63" s="177">
        <f>J111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1009</v>
      </c>
      <c r="E64" s="176"/>
      <c r="F64" s="176"/>
      <c r="G64" s="176"/>
      <c r="H64" s="176"/>
      <c r="I64" s="176"/>
      <c r="J64" s="177">
        <f>J138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 xml:space="preserve">Oprava  bytu výpravní budovy Stařeč č. p. 143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SO023 - UT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28. 8. 2024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54</v>
      </c>
      <c r="E83" s="182" t="s">
        <v>50</v>
      </c>
      <c r="F83" s="182" t="s">
        <v>51</v>
      </c>
      <c r="G83" s="182" t="s">
        <v>106</v>
      </c>
      <c r="H83" s="182" t="s">
        <v>107</v>
      </c>
      <c r="I83" s="182" t="s">
        <v>108</v>
      </c>
      <c r="J83" s="182" t="s">
        <v>98</v>
      </c>
      <c r="K83" s="183" t="s">
        <v>109</v>
      </c>
      <c r="L83" s="184"/>
      <c r="M83" s="94" t="s">
        <v>19</v>
      </c>
      <c r="N83" s="95" t="s">
        <v>39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0.40681000000000006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99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117</v>
      </c>
      <c r="F85" s="193" t="s">
        <v>118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P86+P93+P111+P138</f>
        <v>0</v>
      </c>
      <c r="Q85" s="198"/>
      <c r="R85" s="199">
        <f>R86+R93+R111+R138</f>
        <v>0.40681000000000006</v>
      </c>
      <c r="S85" s="198"/>
      <c r="T85" s="200">
        <f>T86+T93+T111+T138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119</v>
      </c>
      <c r="AT85" s="202" t="s">
        <v>68</v>
      </c>
      <c r="AU85" s="202" t="s">
        <v>69</v>
      </c>
      <c r="AY85" s="201" t="s">
        <v>120</v>
      </c>
      <c r="BK85" s="203">
        <f>BK86+BK93+BK111+BK138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1010</v>
      </c>
      <c r="F86" s="204" t="s">
        <v>1011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SUM(P87:P92)</f>
        <v>0</v>
      </c>
      <c r="Q86" s="198"/>
      <c r="R86" s="199">
        <f>SUM(R87:R92)</f>
        <v>0.03354</v>
      </c>
      <c r="S86" s="198"/>
      <c r="T86" s="200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119</v>
      </c>
      <c r="AT86" s="202" t="s">
        <v>68</v>
      </c>
      <c r="AU86" s="202" t="s">
        <v>77</v>
      </c>
      <c r="AY86" s="201" t="s">
        <v>120</v>
      </c>
      <c r="BK86" s="203">
        <f>SUM(BK87:BK92)</f>
        <v>0</v>
      </c>
    </row>
    <row r="87" s="2" customFormat="1" ht="16.5" customHeight="1">
      <c r="A87" s="40"/>
      <c r="B87" s="41"/>
      <c r="C87" s="206" t="s">
        <v>77</v>
      </c>
      <c r="D87" s="206" t="s">
        <v>123</v>
      </c>
      <c r="E87" s="207" t="s">
        <v>1012</v>
      </c>
      <c r="F87" s="208" t="s">
        <v>1013</v>
      </c>
      <c r="G87" s="209" t="s">
        <v>1014</v>
      </c>
      <c r="H87" s="210">
        <v>1</v>
      </c>
      <c r="I87" s="211"/>
      <c r="J87" s="212">
        <f>ROUND(I87*H87,2)</f>
        <v>0</v>
      </c>
      <c r="K87" s="208" t="s">
        <v>168</v>
      </c>
      <c r="L87" s="46"/>
      <c r="M87" s="213" t="s">
        <v>19</v>
      </c>
      <c r="N87" s="214" t="s">
        <v>41</v>
      </c>
      <c r="O87" s="86"/>
      <c r="P87" s="215">
        <f>O87*H87</f>
        <v>0</v>
      </c>
      <c r="Q87" s="215">
        <v>0.03354</v>
      </c>
      <c r="R87" s="215">
        <f>Q87*H87</f>
        <v>0.03354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154</v>
      </c>
      <c r="AT87" s="217" t="s">
        <v>123</v>
      </c>
      <c r="AU87" s="217" t="s">
        <v>119</v>
      </c>
      <c r="AY87" s="19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119</v>
      </c>
      <c r="BK87" s="218">
        <f>ROUND(I87*H87,2)</f>
        <v>0</v>
      </c>
      <c r="BL87" s="19" t="s">
        <v>154</v>
      </c>
      <c r="BM87" s="217" t="s">
        <v>1015</v>
      </c>
    </row>
    <row r="88" s="2" customFormat="1">
      <c r="A88" s="40"/>
      <c r="B88" s="41"/>
      <c r="C88" s="42"/>
      <c r="D88" s="219" t="s">
        <v>130</v>
      </c>
      <c r="E88" s="42"/>
      <c r="F88" s="220" t="s">
        <v>1016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119</v>
      </c>
    </row>
    <row r="89" s="2" customFormat="1">
      <c r="A89" s="40"/>
      <c r="B89" s="41"/>
      <c r="C89" s="42"/>
      <c r="D89" s="256" t="s">
        <v>171</v>
      </c>
      <c r="E89" s="42"/>
      <c r="F89" s="257" t="s">
        <v>1017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171</v>
      </c>
      <c r="AU89" s="19" t="s">
        <v>119</v>
      </c>
    </row>
    <row r="90" s="2" customFormat="1" ht="16.5" customHeight="1">
      <c r="A90" s="40"/>
      <c r="B90" s="41"/>
      <c r="C90" s="206" t="s">
        <v>119</v>
      </c>
      <c r="D90" s="206" t="s">
        <v>123</v>
      </c>
      <c r="E90" s="207" t="s">
        <v>1018</v>
      </c>
      <c r="F90" s="208" t="s">
        <v>1019</v>
      </c>
      <c r="G90" s="209" t="s">
        <v>618</v>
      </c>
      <c r="H90" s="210">
        <v>0.034000000000000002</v>
      </c>
      <c r="I90" s="211"/>
      <c r="J90" s="212">
        <f>ROUND(I90*H90,2)</f>
        <v>0</v>
      </c>
      <c r="K90" s="208" t="s">
        <v>168</v>
      </c>
      <c r="L90" s="46"/>
      <c r="M90" s="213" t="s">
        <v>19</v>
      </c>
      <c r="N90" s="214" t="s">
        <v>41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154</v>
      </c>
      <c r="AT90" s="217" t="s">
        <v>123</v>
      </c>
      <c r="AU90" s="217" t="s">
        <v>119</v>
      </c>
      <c r="AY90" s="19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119</v>
      </c>
      <c r="BK90" s="218">
        <f>ROUND(I90*H90,2)</f>
        <v>0</v>
      </c>
      <c r="BL90" s="19" t="s">
        <v>154</v>
      </c>
      <c r="BM90" s="217" t="s">
        <v>1020</v>
      </c>
    </row>
    <row r="91" s="2" customFormat="1">
      <c r="A91" s="40"/>
      <c r="B91" s="41"/>
      <c r="C91" s="42"/>
      <c r="D91" s="219" t="s">
        <v>130</v>
      </c>
      <c r="E91" s="42"/>
      <c r="F91" s="220" t="s">
        <v>1021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119</v>
      </c>
    </row>
    <row r="92" s="2" customFormat="1">
      <c r="A92" s="40"/>
      <c r="B92" s="41"/>
      <c r="C92" s="42"/>
      <c r="D92" s="256" t="s">
        <v>171</v>
      </c>
      <c r="E92" s="42"/>
      <c r="F92" s="257" t="s">
        <v>1022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171</v>
      </c>
      <c r="AU92" s="19" t="s">
        <v>119</v>
      </c>
    </row>
    <row r="93" s="12" customFormat="1" ht="22.8" customHeight="1">
      <c r="A93" s="12"/>
      <c r="B93" s="190"/>
      <c r="C93" s="191"/>
      <c r="D93" s="192" t="s">
        <v>68</v>
      </c>
      <c r="E93" s="204" t="s">
        <v>1023</v>
      </c>
      <c r="F93" s="204" t="s">
        <v>1024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SUM(P94:P110)</f>
        <v>0</v>
      </c>
      <c r="Q93" s="198"/>
      <c r="R93" s="199">
        <f>SUM(R94:R110)</f>
        <v>0.049909999999999996</v>
      </c>
      <c r="S93" s="198"/>
      <c r="T93" s="200">
        <f>SUM(T94:T110)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119</v>
      </c>
      <c r="AT93" s="202" t="s">
        <v>68</v>
      </c>
      <c r="AU93" s="202" t="s">
        <v>77</v>
      </c>
      <c r="AY93" s="201" t="s">
        <v>120</v>
      </c>
      <c r="BK93" s="203">
        <f>SUM(BK94:BK110)</f>
        <v>0</v>
      </c>
    </row>
    <row r="94" s="2" customFormat="1" ht="16.5" customHeight="1">
      <c r="A94" s="40"/>
      <c r="B94" s="41"/>
      <c r="C94" s="206" t="s">
        <v>142</v>
      </c>
      <c r="D94" s="206" t="s">
        <v>123</v>
      </c>
      <c r="E94" s="207" t="s">
        <v>1025</v>
      </c>
      <c r="F94" s="208" t="s">
        <v>1026</v>
      </c>
      <c r="G94" s="209" t="s">
        <v>160</v>
      </c>
      <c r="H94" s="210">
        <v>50.899999999999999</v>
      </c>
      <c r="I94" s="211"/>
      <c r="J94" s="212">
        <f>ROUND(I94*H94,2)</f>
        <v>0</v>
      </c>
      <c r="K94" s="208" t="s">
        <v>168</v>
      </c>
      <c r="L94" s="46"/>
      <c r="M94" s="213" t="s">
        <v>19</v>
      </c>
      <c r="N94" s="214" t="s">
        <v>41</v>
      </c>
      <c r="O94" s="86"/>
      <c r="P94" s="215">
        <f>O94*H94</f>
        <v>0</v>
      </c>
      <c r="Q94" s="215">
        <v>0.00046000000000000001</v>
      </c>
      <c r="R94" s="215">
        <f>Q94*H94</f>
        <v>0.023414000000000001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154</v>
      </c>
      <c r="AT94" s="217" t="s">
        <v>123</v>
      </c>
      <c r="AU94" s="217" t="s">
        <v>119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119</v>
      </c>
      <c r="BK94" s="218">
        <f>ROUND(I94*H94,2)</f>
        <v>0</v>
      </c>
      <c r="BL94" s="19" t="s">
        <v>154</v>
      </c>
      <c r="BM94" s="217" t="s">
        <v>1027</v>
      </c>
    </row>
    <row r="95" s="2" customFormat="1">
      <c r="A95" s="40"/>
      <c r="B95" s="41"/>
      <c r="C95" s="42"/>
      <c r="D95" s="219" t="s">
        <v>130</v>
      </c>
      <c r="E95" s="42"/>
      <c r="F95" s="220" t="s">
        <v>1028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119</v>
      </c>
    </row>
    <row r="96" s="2" customFormat="1">
      <c r="A96" s="40"/>
      <c r="B96" s="41"/>
      <c r="C96" s="42"/>
      <c r="D96" s="256" t="s">
        <v>171</v>
      </c>
      <c r="E96" s="42"/>
      <c r="F96" s="257" t="s">
        <v>1029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171</v>
      </c>
      <c r="AU96" s="19" t="s">
        <v>119</v>
      </c>
    </row>
    <row r="97" s="13" customFormat="1">
      <c r="A97" s="13"/>
      <c r="B97" s="224"/>
      <c r="C97" s="225"/>
      <c r="D97" s="219" t="s">
        <v>132</v>
      </c>
      <c r="E97" s="226" t="s">
        <v>19</v>
      </c>
      <c r="F97" s="227" t="s">
        <v>1030</v>
      </c>
      <c r="G97" s="225"/>
      <c r="H97" s="228">
        <v>1.3999999999999999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119</v>
      </c>
      <c r="AV97" s="13" t="s">
        <v>119</v>
      </c>
      <c r="AW97" s="13" t="s">
        <v>31</v>
      </c>
      <c r="AX97" s="13" t="s">
        <v>69</v>
      </c>
      <c r="AY97" s="234" t="s">
        <v>120</v>
      </c>
    </row>
    <row r="98" s="13" customFormat="1">
      <c r="A98" s="13"/>
      <c r="B98" s="224"/>
      <c r="C98" s="225"/>
      <c r="D98" s="219" t="s">
        <v>132</v>
      </c>
      <c r="E98" s="226" t="s">
        <v>19</v>
      </c>
      <c r="F98" s="227" t="s">
        <v>1031</v>
      </c>
      <c r="G98" s="225"/>
      <c r="H98" s="228">
        <v>1.8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132</v>
      </c>
      <c r="AU98" s="234" t="s">
        <v>119</v>
      </c>
      <c r="AV98" s="13" t="s">
        <v>119</v>
      </c>
      <c r="AW98" s="13" t="s">
        <v>31</v>
      </c>
      <c r="AX98" s="13" t="s">
        <v>69</v>
      </c>
      <c r="AY98" s="234" t="s">
        <v>120</v>
      </c>
    </row>
    <row r="99" s="13" customFormat="1">
      <c r="A99" s="13"/>
      <c r="B99" s="224"/>
      <c r="C99" s="225"/>
      <c r="D99" s="219" t="s">
        <v>132</v>
      </c>
      <c r="E99" s="226" t="s">
        <v>19</v>
      </c>
      <c r="F99" s="227" t="s">
        <v>1032</v>
      </c>
      <c r="G99" s="225"/>
      <c r="H99" s="228">
        <v>3.3999999999999999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132</v>
      </c>
      <c r="AU99" s="234" t="s">
        <v>119</v>
      </c>
      <c r="AV99" s="13" t="s">
        <v>119</v>
      </c>
      <c r="AW99" s="13" t="s">
        <v>31</v>
      </c>
      <c r="AX99" s="13" t="s">
        <v>69</v>
      </c>
      <c r="AY99" s="234" t="s">
        <v>120</v>
      </c>
    </row>
    <row r="100" s="13" customFormat="1">
      <c r="A100" s="13"/>
      <c r="B100" s="224"/>
      <c r="C100" s="225"/>
      <c r="D100" s="219" t="s">
        <v>132</v>
      </c>
      <c r="E100" s="226" t="s">
        <v>19</v>
      </c>
      <c r="F100" s="227" t="s">
        <v>1033</v>
      </c>
      <c r="G100" s="225"/>
      <c r="H100" s="228">
        <v>4.0999999999999996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132</v>
      </c>
      <c r="AU100" s="234" t="s">
        <v>119</v>
      </c>
      <c r="AV100" s="13" t="s">
        <v>119</v>
      </c>
      <c r="AW100" s="13" t="s">
        <v>31</v>
      </c>
      <c r="AX100" s="13" t="s">
        <v>69</v>
      </c>
      <c r="AY100" s="234" t="s">
        <v>120</v>
      </c>
    </row>
    <row r="101" s="13" customFormat="1">
      <c r="A101" s="13"/>
      <c r="B101" s="224"/>
      <c r="C101" s="225"/>
      <c r="D101" s="219" t="s">
        <v>132</v>
      </c>
      <c r="E101" s="226" t="s">
        <v>19</v>
      </c>
      <c r="F101" s="227" t="s">
        <v>1034</v>
      </c>
      <c r="G101" s="225"/>
      <c r="H101" s="228">
        <v>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119</v>
      </c>
      <c r="AV101" s="13" t="s">
        <v>119</v>
      </c>
      <c r="AW101" s="13" t="s">
        <v>31</v>
      </c>
      <c r="AX101" s="13" t="s">
        <v>69</v>
      </c>
      <c r="AY101" s="234" t="s">
        <v>120</v>
      </c>
    </row>
    <row r="102" s="13" customFormat="1">
      <c r="A102" s="13"/>
      <c r="B102" s="224"/>
      <c r="C102" s="225"/>
      <c r="D102" s="219" t="s">
        <v>132</v>
      </c>
      <c r="E102" s="226" t="s">
        <v>19</v>
      </c>
      <c r="F102" s="227" t="s">
        <v>1035</v>
      </c>
      <c r="G102" s="225"/>
      <c r="H102" s="228">
        <v>39.200000000000003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132</v>
      </c>
      <c r="AU102" s="234" t="s">
        <v>119</v>
      </c>
      <c r="AV102" s="13" t="s">
        <v>119</v>
      </c>
      <c r="AW102" s="13" t="s">
        <v>31</v>
      </c>
      <c r="AX102" s="13" t="s">
        <v>69</v>
      </c>
      <c r="AY102" s="234" t="s">
        <v>120</v>
      </c>
    </row>
    <row r="103" s="14" customFormat="1">
      <c r="A103" s="14"/>
      <c r="B103" s="235"/>
      <c r="C103" s="236"/>
      <c r="D103" s="219" t="s">
        <v>132</v>
      </c>
      <c r="E103" s="237" t="s">
        <v>19</v>
      </c>
      <c r="F103" s="238" t="s">
        <v>134</v>
      </c>
      <c r="G103" s="236"/>
      <c r="H103" s="239">
        <v>50.900000000000006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132</v>
      </c>
      <c r="AU103" s="245" t="s">
        <v>119</v>
      </c>
      <c r="AV103" s="14" t="s">
        <v>135</v>
      </c>
      <c r="AW103" s="14" t="s">
        <v>31</v>
      </c>
      <c r="AX103" s="14" t="s">
        <v>77</v>
      </c>
      <c r="AY103" s="245" t="s">
        <v>120</v>
      </c>
    </row>
    <row r="104" s="2" customFormat="1" ht="16.5" customHeight="1">
      <c r="A104" s="40"/>
      <c r="B104" s="41"/>
      <c r="C104" s="206" t="s">
        <v>135</v>
      </c>
      <c r="D104" s="206" t="s">
        <v>123</v>
      </c>
      <c r="E104" s="207" t="s">
        <v>1036</v>
      </c>
      <c r="F104" s="208" t="s">
        <v>1037</v>
      </c>
      <c r="G104" s="209" t="s">
        <v>160</v>
      </c>
      <c r="H104" s="210">
        <v>36.799999999999997</v>
      </c>
      <c r="I104" s="211"/>
      <c r="J104" s="212">
        <f>ROUND(I104*H104,2)</f>
        <v>0</v>
      </c>
      <c r="K104" s="208" t="s">
        <v>168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0.00072000000000000005</v>
      </c>
      <c r="R104" s="215">
        <f>Q104*H104</f>
        <v>0.026495999999999999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154</v>
      </c>
      <c r="AT104" s="217" t="s">
        <v>123</v>
      </c>
      <c r="AU104" s="217" t="s">
        <v>119</v>
      </c>
      <c r="AY104" s="19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119</v>
      </c>
      <c r="BK104" s="218">
        <f>ROUND(I104*H104,2)</f>
        <v>0</v>
      </c>
      <c r="BL104" s="19" t="s">
        <v>154</v>
      </c>
      <c r="BM104" s="217" t="s">
        <v>1038</v>
      </c>
    </row>
    <row r="105" s="2" customFormat="1">
      <c r="A105" s="40"/>
      <c r="B105" s="41"/>
      <c r="C105" s="42"/>
      <c r="D105" s="219" t="s">
        <v>130</v>
      </c>
      <c r="E105" s="42"/>
      <c r="F105" s="220" t="s">
        <v>1039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119</v>
      </c>
    </row>
    <row r="106" s="2" customFormat="1">
      <c r="A106" s="40"/>
      <c r="B106" s="41"/>
      <c r="C106" s="42"/>
      <c r="D106" s="256" t="s">
        <v>171</v>
      </c>
      <c r="E106" s="42"/>
      <c r="F106" s="257" t="s">
        <v>1040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171</v>
      </c>
      <c r="AU106" s="19" t="s">
        <v>119</v>
      </c>
    </row>
    <row r="107" s="13" customFormat="1">
      <c r="A107" s="13"/>
      <c r="B107" s="224"/>
      <c r="C107" s="225"/>
      <c r="D107" s="219" t="s">
        <v>132</v>
      </c>
      <c r="E107" s="226" t="s">
        <v>19</v>
      </c>
      <c r="F107" s="227" t="s">
        <v>1041</v>
      </c>
      <c r="G107" s="225"/>
      <c r="H107" s="228">
        <v>36.799999999999997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132</v>
      </c>
      <c r="AU107" s="234" t="s">
        <v>119</v>
      </c>
      <c r="AV107" s="13" t="s">
        <v>119</v>
      </c>
      <c r="AW107" s="13" t="s">
        <v>31</v>
      </c>
      <c r="AX107" s="13" t="s">
        <v>77</v>
      </c>
      <c r="AY107" s="234" t="s">
        <v>120</v>
      </c>
    </row>
    <row r="108" s="2" customFormat="1" ht="16.5" customHeight="1">
      <c r="A108" s="40"/>
      <c r="B108" s="41"/>
      <c r="C108" s="206" t="s">
        <v>157</v>
      </c>
      <c r="D108" s="206" t="s">
        <v>123</v>
      </c>
      <c r="E108" s="207" t="s">
        <v>1042</v>
      </c>
      <c r="F108" s="208" t="s">
        <v>1043</v>
      </c>
      <c r="G108" s="209" t="s">
        <v>618</v>
      </c>
      <c r="H108" s="210">
        <v>0.050000000000000003</v>
      </c>
      <c r="I108" s="211"/>
      <c r="J108" s="212">
        <f>ROUND(I108*H108,2)</f>
        <v>0</v>
      </c>
      <c r="K108" s="208" t="s">
        <v>168</v>
      </c>
      <c r="L108" s="46"/>
      <c r="M108" s="213" t="s">
        <v>19</v>
      </c>
      <c r="N108" s="214" t="s">
        <v>41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154</v>
      </c>
      <c r="AT108" s="217" t="s">
        <v>123</v>
      </c>
      <c r="AU108" s="217" t="s">
        <v>119</v>
      </c>
      <c r="AY108" s="19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119</v>
      </c>
      <c r="BK108" s="218">
        <f>ROUND(I108*H108,2)</f>
        <v>0</v>
      </c>
      <c r="BL108" s="19" t="s">
        <v>154</v>
      </c>
      <c r="BM108" s="217" t="s">
        <v>1044</v>
      </c>
    </row>
    <row r="109" s="2" customFormat="1">
      <c r="A109" s="40"/>
      <c r="B109" s="41"/>
      <c r="C109" s="42"/>
      <c r="D109" s="219" t="s">
        <v>130</v>
      </c>
      <c r="E109" s="42"/>
      <c r="F109" s="220" t="s">
        <v>1045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130</v>
      </c>
      <c r="AU109" s="19" t="s">
        <v>119</v>
      </c>
    </row>
    <row r="110" s="2" customFormat="1">
      <c r="A110" s="40"/>
      <c r="B110" s="41"/>
      <c r="C110" s="42"/>
      <c r="D110" s="256" t="s">
        <v>171</v>
      </c>
      <c r="E110" s="42"/>
      <c r="F110" s="257" t="s">
        <v>1046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171</v>
      </c>
      <c r="AU110" s="19" t="s">
        <v>119</v>
      </c>
    </row>
    <row r="111" s="12" customFormat="1" ht="22.8" customHeight="1">
      <c r="A111" s="12"/>
      <c r="B111" s="190"/>
      <c r="C111" s="191"/>
      <c r="D111" s="192" t="s">
        <v>68</v>
      </c>
      <c r="E111" s="204" t="s">
        <v>1047</v>
      </c>
      <c r="F111" s="204" t="s">
        <v>1048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SUM(P112:P137)</f>
        <v>0</v>
      </c>
      <c r="Q111" s="198"/>
      <c r="R111" s="199">
        <f>SUM(R112:R137)</f>
        <v>0.0085400000000000007</v>
      </c>
      <c r="S111" s="198"/>
      <c r="T111" s="200">
        <f>SUM(T112:T137)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119</v>
      </c>
      <c r="AT111" s="202" t="s">
        <v>68</v>
      </c>
      <c r="AU111" s="202" t="s">
        <v>77</v>
      </c>
      <c r="AY111" s="201" t="s">
        <v>120</v>
      </c>
      <c r="BK111" s="203">
        <f>SUM(BK112:BK137)</f>
        <v>0</v>
      </c>
    </row>
    <row r="112" s="2" customFormat="1" ht="16.5" customHeight="1">
      <c r="A112" s="40"/>
      <c r="B112" s="41"/>
      <c r="C112" s="206" t="s">
        <v>165</v>
      </c>
      <c r="D112" s="206" t="s">
        <v>123</v>
      </c>
      <c r="E112" s="207" t="s">
        <v>1049</v>
      </c>
      <c r="F112" s="208" t="s">
        <v>1050</v>
      </c>
      <c r="G112" s="209" t="s">
        <v>138</v>
      </c>
      <c r="H112" s="210">
        <v>8</v>
      </c>
      <c r="I112" s="211"/>
      <c r="J112" s="212">
        <f>ROUND(I112*H112,2)</f>
        <v>0</v>
      </c>
      <c r="K112" s="208" t="s">
        <v>168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9.0000000000000006E-05</v>
      </c>
      <c r="R112" s="215">
        <f>Q112*H112</f>
        <v>0.00072000000000000005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154</v>
      </c>
      <c r="AT112" s="217" t="s">
        <v>123</v>
      </c>
      <c r="AU112" s="217" t="s">
        <v>119</v>
      </c>
      <c r="AY112" s="19" t="s">
        <v>120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119</v>
      </c>
      <c r="BK112" s="218">
        <f>ROUND(I112*H112,2)</f>
        <v>0</v>
      </c>
      <c r="BL112" s="19" t="s">
        <v>154</v>
      </c>
      <c r="BM112" s="217" t="s">
        <v>1051</v>
      </c>
    </row>
    <row r="113" s="2" customFormat="1">
      <c r="A113" s="40"/>
      <c r="B113" s="41"/>
      <c r="C113" s="42"/>
      <c r="D113" s="219" t="s">
        <v>130</v>
      </c>
      <c r="E113" s="42"/>
      <c r="F113" s="220" t="s">
        <v>1052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119</v>
      </c>
    </row>
    <row r="114" s="2" customFormat="1">
      <c r="A114" s="40"/>
      <c r="B114" s="41"/>
      <c r="C114" s="42"/>
      <c r="D114" s="256" t="s">
        <v>171</v>
      </c>
      <c r="E114" s="42"/>
      <c r="F114" s="257" t="s">
        <v>1053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171</v>
      </c>
      <c r="AU114" s="19" t="s">
        <v>119</v>
      </c>
    </row>
    <row r="115" s="13" customFormat="1">
      <c r="A115" s="13"/>
      <c r="B115" s="224"/>
      <c r="C115" s="225"/>
      <c r="D115" s="219" t="s">
        <v>132</v>
      </c>
      <c r="E115" s="226" t="s">
        <v>19</v>
      </c>
      <c r="F115" s="227" t="s">
        <v>1054</v>
      </c>
      <c r="G115" s="225"/>
      <c r="H115" s="228">
        <v>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132</v>
      </c>
      <c r="AU115" s="234" t="s">
        <v>119</v>
      </c>
      <c r="AV115" s="13" t="s">
        <v>119</v>
      </c>
      <c r="AW115" s="13" t="s">
        <v>31</v>
      </c>
      <c r="AX115" s="13" t="s">
        <v>77</v>
      </c>
      <c r="AY115" s="234" t="s">
        <v>120</v>
      </c>
    </row>
    <row r="116" s="2" customFormat="1" ht="16.5" customHeight="1">
      <c r="A116" s="40"/>
      <c r="B116" s="41"/>
      <c r="C116" s="246" t="s">
        <v>174</v>
      </c>
      <c r="D116" s="246" t="s">
        <v>150</v>
      </c>
      <c r="E116" s="247" t="s">
        <v>1055</v>
      </c>
      <c r="F116" s="248" t="s">
        <v>1056</v>
      </c>
      <c r="G116" s="249" t="s">
        <v>138</v>
      </c>
      <c r="H116" s="250">
        <v>8</v>
      </c>
      <c r="I116" s="251"/>
      <c r="J116" s="252">
        <f>ROUND(I116*H116,2)</f>
        <v>0</v>
      </c>
      <c r="K116" s="248" t="s">
        <v>168</v>
      </c>
      <c r="L116" s="253"/>
      <c r="M116" s="254" t="s">
        <v>19</v>
      </c>
      <c r="N116" s="255" t="s">
        <v>41</v>
      </c>
      <c r="O116" s="86"/>
      <c r="P116" s="215">
        <f>O116*H116</f>
        <v>0</v>
      </c>
      <c r="Q116" s="215">
        <v>0.00020000000000000001</v>
      </c>
      <c r="R116" s="215">
        <f>Q116*H116</f>
        <v>0.0016000000000000001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153</v>
      </c>
      <c r="AT116" s="217" t="s">
        <v>150</v>
      </c>
      <c r="AU116" s="217" t="s">
        <v>119</v>
      </c>
      <c r="AY116" s="19" t="s">
        <v>120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119</v>
      </c>
      <c r="BK116" s="218">
        <f>ROUND(I116*H116,2)</f>
        <v>0</v>
      </c>
      <c r="BL116" s="19" t="s">
        <v>154</v>
      </c>
      <c r="BM116" s="217" t="s">
        <v>1057</v>
      </c>
    </row>
    <row r="117" s="2" customFormat="1">
      <c r="A117" s="40"/>
      <c r="B117" s="41"/>
      <c r="C117" s="42"/>
      <c r="D117" s="219" t="s">
        <v>130</v>
      </c>
      <c r="E117" s="42"/>
      <c r="F117" s="220" t="s">
        <v>1056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130</v>
      </c>
      <c r="AU117" s="19" t="s">
        <v>119</v>
      </c>
    </row>
    <row r="118" s="2" customFormat="1" ht="16.5" customHeight="1">
      <c r="A118" s="40"/>
      <c r="B118" s="41"/>
      <c r="C118" s="206" t="s">
        <v>179</v>
      </c>
      <c r="D118" s="206" t="s">
        <v>123</v>
      </c>
      <c r="E118" s="207" t="s">
        <v>1058</v>
      </c>
      <c r="F118" s="208" t="s">
        <v>1059</v>
      </c>
      <c r="G118" s="209" t="s">
        <v>138</v>
      </c>
      <c r="H118" s="210">
        <v>24</v>
      </c>
      <c r="I118" s="211"/>
      <c r="J118" s="212">
        <f>ROUND(I118*H118,2)</f>
        <v>0</v>
      </c>
      <c r="K118" s="208" t="s">
        <v>168</v>
      </c>
      <c r="L118" s="46"/>
      <c r="M118" s="213" t="s">
        <v>19</v>
      </c>
      <c r="N118" s="214" t="s">
        <v>41</v>
      </c>
      <c r="O118" s="86"/>
      <c r="P118" s="215">
        <f>O118*H118</f>
        <v>0</v>
      </c>
      <c r="Q118" s="215">
        <v>8.0000000000000007E-05</v>
      </c>
      <c r="R118" s="215">
        <f>Q118*H118</f>
        <v>0.0019200000000000003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154</v>
      </c>
      <c r="AT118" s="217" t="s">
        <v>123</v>
      </c>
      <c r="AU118" s="217" t="s">
        <v>119</v>
      </c>
      <c r="AY118" s="19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119</v>
      </c>
      <c r="BK118" s="218">
        <f>ROUND(I118*H118,2)</f>
        <v>0</v>
      </c>
      <c r="BL118" s="19" t="s">
        <v>154</v>
      </c>
      <c r="BM118" s="217" t="s">
        <v>1060</v>
      </c>
    </row>
    <row r="119" s="2" customFormat="1">
      <c r="A119" s="40"/>
      <c r="B119" s="41"/>
      <c r="C119" s="42"/>
      <c r="D119" s="219" t="s">
        <v>130</v>
      </c>
      <c r="E119" s="42"/>
      <c r="F119" s="220" t="s">
        <v>1061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119</v>
      </c>
    </row>
    <row r="120" s="2" customFormat="1">
      <c r="A120" s="40"/>
      <c r="B120" s="41"/>
      <c r="C120" s="42"/>
      <c r="D120" s="256" t="s">
        <v>171</v>
      </c>
      <c r="E120" s="42"/>
      <c r="F120" s="257" t="s">
        <v>1062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171</v>
      </c>
      <c r="AU120" s="19" t="s">
        <v>119</v>
      </c>
    </row>
    <row r="121" s="13" customFormat="1">
      <c r="A121" s="13"/>
      <c r="B121" s="224"/>
      <c r="C121" s="225"/>
      <c r="D121" s="219" t="s">
        <v>132</v>
      </c>
      <c r="E121" s="226" t="s">
        <v>19</v>
      </c>
      <c r="F121" s="227" t="s">
        <v>1063</v>
      </c>
      <c r="G121" s="225"/>
      <c r="H121" s="228">
        <v>8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132</v>
      </c>
      <c r="AU121" s="234" t="s">
        <v>119</v>
      </c>
      <c r="AV121" s="13" t="s">
        <v>119</v>
      </c>
      <c r="AW121" s="13" t="s">
        <v>31</v>
      </c>
      <c r="AX121" s="13" t="s">
        <v>69</v>
      </c>
      <c r="AY121" s="234" t="s">
        <v>120</v>
      </c>
    </row>
    <row r="122" s="13" customFormat="1">
      <c r="A122" s="13"/>
      <c r="B122" s="224"/>
      <c r="C122" s="225"/>
      <c r="D122" s="219" t="s">
        <v>132</v>
      </c>
      <c r="E122" s="226" t="s">
        <v>19</v>
      </c>
      <c r="F122" s="227" t="s">
        <v>1064</v>
      </c>
      <c r="G122" s="225"/>
      <c r="H122" s="228">
        <v>14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119</v>
      </c>
      <c r="AV122" s="13" t="s">
        <v>119</v>
      </c>
      <c r="AW122" s="13" t="s">
        <v>31</v>
      </c>
      <c r="AX122" s="13" t="s">
        <v>69</v>
      </c>
      <c r="AY122" s="234" t="s">
        <v>120</v>
      </c>
    </row>
    <row r="123" s="13" customFormat="1">
      <c r="A123" s="13"/>
      <c r="B123" s="224"/>
      <c r="C123" s="225"/>
      <c r="D123" s="219" t="s">
        <v>132</v>
      </c>
      <c r="E123" s="226" t="s">
        <v>19</v>
      </c>
      <c r="F123" s="227" t="s">
        <v>1065</v>
      </c>
      <c r="G123" s="225"/>
      <c r="H123" s="228">
        <v>2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132</v>
      </c>
      <c r="AU123" s="234" t="s">
        <v>119</v>
      </c>
      <c r="AV123" s="13" t="s">
        <v>119</v>
      </c>
      <c r="AW123" s="13" t="s">
        <v>31</v>
      </c>
      <c r="AX123" s="13" t="s">
        <v>69</v>
      </c>
      <c r="AY123" s="234" t="s">
        <v>120</v>
      </c>
    </row>
    <row r="124" s="14" customFormat="1">
      <c r="A124" s="14"/>
      <c r="B124" s="235"/>
      <c r="C124" s="236"/>
      <c r="D124" s="219" t="s">
        <v>132</v>
      </c>
      <c r="E124" s="237" t="s">
        <v>19</v>
      </c>
      <c r="F124" s="238" t="s">
        <v>134</v>
      </c>
      <c r="G124" s="236"/>
      <c r="H124" s="239">
        <v>24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132</v>
      </c>
      <c r="AU124" s="245" t="s">
        <v>119</v>
      </c>
      <c r="AV124" s="14" t="s">
        <v>135</v>
      </c>
      <c r="AW124" s="14" t="s">
        <v>31</v>
      </c>
      <c r="AX124" s="14" t="s">
        <v>77</v>
      </c>
      <c r="AY124" s="245" t="s">
        <v>120</v>
      </c>
    </row>
    <row r="125" s="2" customFormat="1" ht="16.5" customHeight="1">
      <c r="A125" s="40"/>
      <c r="B125" s="41"/>
      <c r="C125" s="246" t="s">
        <v>184</v>
      </c>
      <c r="D125" s="246" t="s">
        <v>150</v>
      </c>
      <c r="E125" s="247" t="s">
        <v>1066</v>
      </c>
      <c r="F125" s="248" t="s">
        <v>1067</v>
      </c>
      <c r="G125" s="249" t="s">
        <v>138</v>
      </c>
      <c r="H125" s="250">
        <v>8</v>
      </c>
      <c r="I125" s="251"/>
      <c r="J125" s="252">
        <f>ROUND(I125*H125,2)</f>
        <v>0</v>
      </c>
      <c r="K125" s="248" t="s">
        <v>168</v>
      </c>
      <c r="L125" s="253"/>
      <c r="M125" s="254" t="s">
        <v>19</v>
      </c>
      <c r="N125" s="255" t="s">
        <v>41</v>
      </c>
      <c r="O125" s="86"/>
      <c r="P125" s="215">
        <f>O125*H125</f>
        <v>0</v>
      </c>
      <c r="Q125" s="215">
        <v>0.00013999999999999999</v>
      </c>
      <c r="R125" s="215">
        <f>Q125*H125</f>
        <v>0.0011199999999999999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153</v>
      </c>
      <c r="AT125" s="217" t="s">
        <v>150</v>
      </c>
      <c r="AU125" s="217" t="s">
        <v>119</v>
      </c>
      <c r="AY125" s="19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119</v>
      </c>
      <c r="BK125" s="218">
        <f>ROUND(I125*H125,2)</f>
        <v>0</v>
      </c>
      <c r="BL125" s="19" t="s">
        <v>154</v>
      </c>
      <c r="BM125" s="217" t="s">
        <v>1068</v>
      </c>
    </row>
    <row r="126" s="2" customFormat="1">
      <c r="A126" s="40"/>
      <c r="B126" s="41"/>
      <c r="C126" s="42"/>
      <c r="D126" s="219" t="s">
        <v>130</v>
      </c>
      <c r="E126" s="42"/>
      <c r="F126" s="220" t="s">
        <v>1067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130</v>
      </c>
      <c r="AU126" s="19" t="s">
        <v>119</v>
      </c>
    </row>
    <row r="127" s="2" customFormat="1" ht="16.5" customHeight="1">
      <c r="A127" s="40"/>
      <c r="B127" s="41"/>
      <c r="C127" s="246" t="s">
        <v>190</v>
      </c>
      <c r="D127" s="246" t="s">
        <v>150</v>
      </c>
      <c r="E127" s="247" t="s">
        <v>1069</v>
      </c>
      <c r="F127" s="248" t="s">
        <v>1070</v>
      </c>
      <c r="G127" s="249" t="s">
        <v>138</v>
      </c>
      <c r="H127" s="250">
        <v>16</v>
      </c>
      <c r="I127" s="251"/>
      <c r="J127" s="252">
        <f>ROUND(I127*H127,2)</f>
        <v>0</v>
      </c>
      <c r="K127" s="248" t="s">
        <v>168</v>
      </c>
      <c r="L127" s="253"/>
      <c r="M127" s="254" t="s">
        <v>19</v>
      </c>
      <c r="N127" s="255" t="s">
        <v>41</v>
      </c>
      <c r="O127" s="86"/>
      <c r="P127" s="215">
        <f>O127*H127</f>
        <v>0</v>
      </c>
      <c r="Q127" s="215">
        <v>0.00013999999999999999</v>
      </c>
      <c r="R127" s="215">
        <f>Q127*H127</f>
        <v>0.0022399999999999998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153</v>
      </c>
      <c r="AT127" s="217" t="s">
        <v>150</v>
      </c>
      <c r="AU127" s="217" t="s">
        <v>119</v>
      </c>
      <c r="AY127" s="19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119</v>
      </c>
      <c r="BK127" s="218">
        <f>ROUND(I127*H127,2)</f>
        <v>0</v>
      </c>
      <c r="BL127" s="19" t="s">
        <v>154</v>
      </c>
      <c r="BM127" s="217" t="s">
        <v>1071</v>
      </c>
    </row>
    <row r="128" s="2" customFormat="1">
      <c r="A128" s="40"/>
      <c r="B128" s="41"/>
      <c r="C128" s="42"/>
      <c r="D128" s="219" t="s">
        <v>130</v>
      </c>
      <c r="E128" s="42"/>
      <c r="F128" s="220" t="s">
        <v>1070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119</v>
      </c>
    </row>
    <row r="129" s="2" customFormat="1" ht="21.75" customHeight="1">
      <c r="A129" s="40"/>
      <c r="B129" s="41"/>
      <c r="C129" s="206" t="s">
        <v>194</v>
      </c>
      <c r="D129" s="206" t="s">
        <v>123</v>
      </c>
      <c r="E129" s="207" t="s">
        <v>1072</v>
      </c>
      <c r="F129" s="208" t="s">
        <v>1073</v>
      </c>
      <c r="G129" s="209" t="s">
        <v>138</v>
      </c>
      <c r="H129" s="210">
        <v>2</v>
      </c>
      <c r="I129" s="211"/>
      <c r="J129" s="212">
        <f>ROUND(I129*H129,2)</f>
        <v>0</v>
      </c>
      <c r="K129" s="208" t="s">
        <v>168</v>
      </c>
      <c r="L129" s="46"/>
      <c r="M129" s="213" t="s">
        <v>19</v>
      </c>
      <c r="N129" s="214" t="s">
        <v>41</v>
      </c>
      <c r="O129" s="86"/>
      <c r="P129" s="215">
        <f>O129*H129</f>
        <v>0</v>
      </c>
      <c r="Q129" s="215">
        <v>0.00025000000000000001</v>
      </c>
      <c r="R129" s="215">
        <f>Q129*H129</f>
        <v>0.00050000000000000001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154</v>
      </c>
      <c r="AT129" s="217" t="s">
        <v>123</v>
      </c>
      <c r="AU129" s="217" t="s">
        <v>119</v>
      </c>
      <c r="AY129" s="19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119</v>
      </c>
      <c r="BK129" s="218">
        <f>ROUND(I129*H129,2)</f>
        <v>0</v>
      </c>
      <c r="BL129" s="19" t="s">
        <v>154</v>
      </c>
      <c r="BM129" s="217" t="s">
        <v>1074</v>
      </c>
    </row>
    <row r="130" s="2" customFormat="1">
      <c r="A130" s="40"/>
      <c r="B130" s="41"/>
      <c r="C130" s="42"/>
      <c r="D130" s="219" t="s">
        <v>130</v>
      </c>
      <c r="E130" s="42"/>
      <c r="F130" s="220" t="s">
        <v>1075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130</v>
      </c>
      <c r="AU130" s="19" t="s">
        <v>119</v>
      </c>
    </row>
    <row r="131" s="2" customFormat="1">
      <c r="A131" s="40"/>
      <c r="B131" s="41"/>
      <c r="C131" s="42"/>
      <c r="D131" s="256" t="s">
        <v>171</v>
      </c>
      <c r="E131" s="42"/>
      <c r="F131" s="257" t="s">
        <v>1076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171</v>
      </c>
      <c r="AU131" s="19" t="s">
        <v>119</v>
      </c>
    </row>
    <row r="132" s="2" customFormat="1" ht="16.5" customHeight="1">
      <c r="A132" s="40"/>
      <c r="B132" s="41"/>
      <c r="C132" s="206" t="s">
        <v>8</v>
      </c>
      <c r="D132" s="206" t="s">
        <v>123</v>
      </c>
      <c r="E132" s="207" t="s">
        <v>1077</v>
      </c>
      <c r="F132" s="208" t="s">
        <v>1078</v>
      </c>
      <c r="G132" s="209" t="s">
        <v>138</v>
      </c>
      <c r="H132" s="210">
        <v>2</v>
      </c>
      <c r="I132" s="211"/>
      <c r="J132" s="212">
        <f>ROUND(I132*H132,2)</f>
        <v>0</v>
      </c>
      <c r="K132" s="208" t="s">
        <v>168</v>
      </c>
      <c r="L132" s="46"/>
      <c r="M132" s="213" t="s">
        <v>19</v>
      </c>
      <c r="N132" s="214" t="s">
        <v>41</v>
      </c>
      <c r="O132" s="86"/>
      <c r="P132" s="215">
        <f>O132*H132</f>
        <v>0</v>
      </c>
      <c r="Q132" s="215">
        <v>0.00022000000000000001</v>
      </c>
      <c r="R132" s="215">
        <f>Q132*H132</f>
        <v>0.00044000000000000002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154</v>
      </c>
      <c r="AT132" s="217" t="s">
        <v>123</v>
      </c>
      <c r="AU132" s="217" t="s">
        <v>119</v>
      </c>
      <c r="AY132" s="19" t="s">
        <v>120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119</v>
      </c>
      <c r="BK132" s="218">
        <f>ROUND(I132*H132,2)</f>
        <v>0</v>
      </c>
      <c r="BL132" s="19" t="s">
        <v>154</v>
      </c>
      <c r="BM132" s="217" t="s">
        <v>1079</v>
      </c>
    </row>
    <row r="133" s="2" customFormat="1">
      <c r="A133" s="40"/>
      <c r="B133" s="41"/>
      <c r="C133" s="42"/>
      <c r="D133" s="219" t="s">
        <v>130</v>
      </c>
      <c r="E133" s="42"/>
      <c r="F133" s="220" t="s">
        <v>1080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130</v>
      </c>
      <c r="AU133" s="19" t="s">
        <v>119</v>
      </c>
    </row>
    <row r="134" s="2" customFormat="1">
      <c r="A134" s="40"/>
      <c r="B134" s="41"/>
      <c r="C134" s="42"/>
      <c r="D134" s="256" t="s">
        <v>171</v>
      </c>
      <c r="E134" s="42"/>
      <c r="F134" s="257" t="s">
        <v>1081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171</v>
      </c>
      <c r="AU134" s="19" t="s">
        <v>119</v>
      </c>
    </row>
    <row r="135" s="2" customFormat="1" ht="16.5" customHeight="1">
      <c r="A135" s="40"/>
      <c r="B135" s="41"/>
      <c r="C135" s="206" t="s">
        <v>203</v>
      </c>
      <c r="D135" s="206" t="s">
        <v>123</v>
      </c>
      <c r="E135" s="207" t="s">
        <v>1082</v>
      </c>
      <c r="F135" s="208" t="s">
        <v>1083</v>
      </c>
      <c r="G135" s="209" t="s">
        <v>618</v>
      </c>
      <c r="H135" s="210">
        <v>0.0089999999999999993</v>
      </c>
      <c r="I135" s="211"/>
      <c r="J135" s="212">
        <f>ROUND(I135*H135,2)</f>
        <v>0</v>
      </c>
      <c r="K135" s="208" t="s">
        <v>168</v>
      </c>
      <c r="L135" s="46"/>
      <c r="M135" s="213" t="s">
        <v>19</v>
      </c>
      <c r="N135" s="214" t="s">
        <v>41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154</v>
      </c>
      <c r="AT135" s="217" t="s">
        <v>123</v>
      </c>
      <c r="AU135" s="217" t="s">
        <v>119</v>
      </c>
      <c r="AY135" s="19" t="s">
        <v>120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119</v>
      </c>
      <c r="BK135" s="218">
        <f>ROUND(I135*H135,2)</f>
        <v>0</v>
      </c>
      <c r="BL135" s="19" t="s">
        <v>154</v>
      </c>
      <c r="BM135" s="217" t="s">
        <v>1084</v>
      </c>
    </row>
    <row r="136" s="2" customFormat="1">
      <c r="A136" s="40"/>
      <c r="B136" s="41"/>
      <c r="C136" s="42"/>
      <c r="D136" s="219" t="s">
        <v>130</v>
      </c>
      <c r="E136" s="42"/>
      <c r="F136" s="220" t="s">
        <v>1085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119</v>
      </c>
    </row>
    <row r="137" s="2" customFormat="1">
      <c r="A137" s="40"/>
      <c r="B137" s="41"/>
      <c r="C137" s="42"/>
      <c r="D137" s="256" t="s">
        <v>171</v>
      </c>
      <c r="E137" s="42"/>
      <c r="F137" s="257" t="s">
        <v>1086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171</v>
      </c>
      <c r="AU137" s="19" t="s">
        <v>119</v>
      </c>
    </row>
    <row r="138" s="12" customFormat="1" ht="22.8" customHeight="1">
      <c r="A138" s="12"/>
      <c r="B138" s="190"/>
      <c r="C138" s="191"/>
      <c r="D138" s="192" t="s">
        <v>68</v>
      </c>
      <c r="E138" s="204" t="s">
        <v>1087</v>
      </c>
      <c r="F138" s="204" t="s">
        <v>1088</v>
      </c>
      <c r="G138" s="191"/>
      <c r="H138" s="191"/>
      <c r="I138" s="194"/>
      <c r="J138" s="205">
        <f>BK138</f>
        <v>0</v>
      </c>
      <c r="K138" s="191"/>
      <c r="L138" s="196"/>
      <c r="M138" s="197"/>
      <c r="N138" s="198"/>
      <c r="O138" s="198"/>
      <c r="P138" s="199">
        <f>SUM(P139:P166)</f>
        <v>0</v>
      </c>
      <c r="Q138" s="198"/>
      <c r="R138" s="199">
        <f>SUM(R139:R166)</f>
        <v>0.31482000000000004</v>
      </c>
      <c r="S138" s="198"/>
      <c r="T138" s="200">
        <f>SUM(T139:T166)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119</v>
      </c>
      <c r="AT138" s="202" t="s">
        <v>68</v>
      </c>
      <c r="AU138" s="202" t="s">
        <v>77</v>
      </c>
      <c r="AY138" s="201" t="s">
        <v>120</v>
      </c>
      <c r="BK138" s="203">
        <f>SUM(BK139:BK166)</f>
        <v>0</v>
      </c>
    </row>
    <row r="139" s="2" customFormat="1" ht="21.75" customHeight="1">
      <c r="A139" s="40"/>
      <c r="B139" s="41"/>
      <c r="C139" s="206" t="s">
        <v>207</v>
      </c>
      <c r="D139" s="206" t="s">
        <v>123</v>
      </c>
      <c r="E139" s="207" t="s">
        <v>1089</v>
      </c>
      <c r="F139" s="208" t="s">
        <v>1090</v>
      </c>
      <c r="G139" s="209" t="s">
        <v>138</v>
      </c>
      <c r="H139" s="210">
        <v>3</v>
      </c>
      <c r="I139" s="211"/>
      <c r="J139" s="212">
        <f>ROUND(I139*H139,2)</f>
        <v>0</v>
      </c>
      <c r="K139" s="208" t="s">
        <v>168</v>
      </c>
      <c r="L139" s="46"/>
      <c r="M139" s="213" t="s">
        <v>19</v>
      </c>
      <c r="N139" s="214" t="s">
        <v>41</v>
      </c>
      <c r="O139" s="86"/>
      <c r="P139" s="215">
        <f>O139*H139</f>
        <v>0</v>
      </c>
      <c r="Q139" s="215">
        <v>0.017080000000000001</v>
      </c>
      <c r="R139" s="215">
        <f>Q139*H139</f>
        <v>0.051240000000000008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154</v>
      </c>
      <c r="AT139" s="217" t="s">
        <v>123</v>
      </c>
      <c r="AU139" s="217" t="s">
        <v>119</v>
      </c>
      <c r="AY139" s="19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119</v>
      </c>
      <c r="BK139" s="218">
        <f>ROUND(I139*H139,2)</f>
        <v>0</v>
      </c>
      <c r="BL139" s="19" t="s">
        <v>154</v>
      </c>
      <c r="BM139" s="217" t="s">
        <v>1091</v>
      </c>
    </row>
    <row r="140" s="2" customFormat="1">
      <c r="A140" s="40"/>
      <c r="B140" s="41"/>
      <c r="C140" s="42"/>
      <c r="D140" s="219" t="s">
        <v>130</v>
      </c>
      <c r="E140" s="42"/>
      <c r="F140" s="220" t="s">
        <v>1092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130</v>
      </c>
      <c r="AU140" s="19" t="s">
        <v>119</v>
      </c>
    </row>
    <row r="141" s="2" customFormat="1">
      <c r="A141" s="40"/>
      <c r="B141" s="41"/>
      <c r="C141" s="42"/>
      <c r="D141" s="256" t="s">
        <v>171</v>
      </c>
      <c r="E141" s="42"/>
      <c r="F141" s="257" t="s">
        <v>1093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171</v>
      </c>
      <c r="AU141" s="19" t="s">
        <v>119</v>
      </c>
    </row>
    <row r="142" s="13" customFormat="1">
      <c r="A142" s="13"/>
      <c r="B142" s="224"/>
      <c r="C142" s="225"/>
      <c r="D142" s="219" t="s">
        <v>132</v>
      </c>
      <c r="E142" s="226" t="s">
        <v>19</v>
      </c>
      <c r="F142" s="227" t="s">
        <v>1094</v>
      </c>
      <c r="G142" s="225"/>
      <c r="H142" s="228">
        <v>1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132</v>
      </c>
      <c r="AU142" s="234" t="s">
        <v>119</v>
      </c>
      <c r="AV142" s="13" t="s">
        <v>119</v>
      </c>
      <c r="AW142" s="13" t="s">
        <v>31</v>
      </c>
      <c r="AX142" s="13" t="s">
        <v>69</v>
      </c>
      <c r="AY142" s="234" t="s">
        <v>120</v>
      </c>
    </row>
    <row r="143" s="13" customFormat="1">
      <c r="A143" s="13"/>
      <c r="B143" s="224"/>
      <c r="C143" s="225"/>
      <c r="D143" s="219" t="s">
        <v>132</v>
      </c>
      <c r="E143" s="226" t="s">
        <v>19</v>
      </c>
      <c r="F143" s="227" t="s">
        <v>1095</v>
      </c>
      <c r="G143" s="225"/>
      <c r="H143" s="228">
        <v>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132</v>
      </c>
      <c r="AU143" s="234" t="s">
        <v>119</v>
      </c>
      <c r="AV143" s="13" t="s">
        <v>119</v>
      </c>
      <c r="AW143" s="13" t="s">
        <v>31</v>
      </c>
      <c r="AX143" s="13" t="s">
        <v>69</v>
      </c>
      <c r="AY143" s="234" t="s">
        <v>120</v>
      </c>
    </row>
    <row r="144" s="13" customFormat="1">
      <c r="A144" s="13"/>
      <c r="B144" s="224"/>
      <c r="C144" s="225"/>
      <c r="D144" s="219" t="s">
        <v>132</v>
      </c>
      <c r="E144" s="226" t="s">
        <v>19</v>
      </c>
      <c r="F144" s="227" t="s">
        <v>1096</v>
      </c>
      <c r="G144" s="225"/>
      <c r="H144" s="228">
        <v>1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132</v>
      </c>
      <c r="AU144" s="234" t="s">
        <v>119</v>
      </c>
      <c r="AV144" s="13" t="s">
        <v>119</v>
      </c>
      <c r="AW144" s="13" t="s">
        <v>31</v>
      </c>
      <c r="AX144" s="13" t="s">
        <v>69</v>
      </c>
      <c r="AY144" s="234" t="s">
        <v>120</v>
      </c>
    </row>
    <row r="145" s="14" customFormat="1">
      <c r="A145" s="14"/>
      <c r="B145" s="235"/>
      <c r="C145" s="236"/>
      <c r="D145" s="219" t="s">
        <v>132</v>
      </c>
      <c r="E145" s="237" t="s">
        <v>19</v>
      </c>
      <c r="F145" s="238" t="s">
        <v>134</v>
      </c>
      <c r="G145" s="236"/>
      <c r="H145" s="239">
        <v>3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132</v>
      </c>
      <c r="AU145" s="245" t="s">
        <v>119</v>
      </c>
      <c r="AV145" s="14" t="s">
        <v>135</v>
      </c>
      <c r="AW145" s="14" t="s">
        <v>31</v>
      </c>
      <c r="AX145" s="14" t="s">
        <v>77</v>
      </c>
      <c r="AY145" s="245" t="s">
        <v>120</v>
      </c>
    </row>
    <row r="146" s="2" customFormat="1" ht="21.75" customHeight="1">
      <c r="A146" s="40"/>
      <c r="B146" s="41"/>
      <c r="C146" s="206" t="s">
        <v>213</v>
      </c>
      <c r="D146" s="206" t="s">
        <v>123</v>
      </c>
      <c r="E146" s="207" t="s">
        <v>1097</v>
      </c>
      <c r="F146" s="208" t="s">
        <v>1098</v>
      </c>
      <c r="G146" s="209" t="s">
        <v>138</v>
      </c>
      <c r="H146" s="210">
        <v>1</v>
      </c>
      <c r="I146" s="211"/>
      <c r="J146" s="212">
        <f>ROUND(I146*H146,2)</f>
        <v>0</v>
      </c>
      <c r="K146" s="208" t="s">
        <v>168</v>
      </c>
      <c r="L146" s="46"/>
      <c r="M146" s="213" t="s">
        <v>19</v>
      </c>
      <c r="N146" s="214" t="s">
        <v>41</v>
      </c>
      <c r="O146" s="86"/>
      <c r="P146" s="215">
        <f>O146*H146</f>
        <v>0</v>
      </c>
      <c r="Q146" s="215">
        <v>0.052420000000000001</v>
      </c>
      <c r="R146" s="215">
        <f>Q146*H146</f>
        <v>0.052420000000000001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154</v>
      </c>
      <c r="AT146" s="217" t="s">
        <v>123</v>
      </c>
      <c r="AU146" s="217" t="s">
        <v>119</v>
      </c>
      <c r="AY146" s="19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119</v>
      </c>
      <c r="BK146" s="218">
        <f>ROUND(I146*H146,2)</f>
        <v>0</v>
      </c>
      <c r="BL146" s="19" t="s">
        <v>154</v>
      </c>
      <c r="BM146" s="217" t="s">
        <v>1099</v>
      </c>
    </row>
    <row r="147" s="2" customFormat="1">
      <c r="A147" s="40"/>
      <c r="B147" s="41"/>
      <c r="C147" s="42"/>
      <c r="D147" s="219" t="s">
        <v>130</v>
      </c>
      <c r="E147" s="42"/>
      <c r="F147" s="220" t="s">
        <v>1100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130</v>
      </c>
      <c r="AU147" s="19" t="s">
        <v>119</v>
      </c>
    </row>
    <row r="148" s="2" customFormat="1">
      <c r="A148" s="40"/>
      <c r="B148" s="41"/>
      <c r="C148" s="42"/>
      <c r="D148" s="256" t="s">
        <v>171</v>
      </c>
      <c r="E148" s="42"/>
      <c r="F148" s="257" t="s">
        <v>1101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171</v>
      </c>
      <c r="AU148" s="19" t="s">
        <v>119</v>
      </c>
    </row>
    <row r="149" s="13" customFormat="1">
      <c r="A149" s="13"/>
      <c r="B149" s="224"/>
      <c r="C149" s="225"/>
      <c r="D149" s="219" t="s">
        <v>132</v>
      </c>
      <c r="E149" s="226" t="s">
        <v>19</v>
      </c>
      <c r="F149" s="227" t="s">
        <v>1096</v>
      </c>
      <c r="G149" s="225"/>
      <c r="H149" s="228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132</v>
      </c>
      <c r="AU149" s="234" t="s">
        <v>119</v>
      </c>
      <c r="AV149" s="13" t="s">
        <v>119</v>
      </c>
      <c r="AW149" s="13" t="s">
        <v>31</v>
      </c>
      <c r="AX149" s="13" t="s">
        <v>77</v>
      </c>
      <c r="AY149" s="234" t="s">
        <v>120</v>
      </c>
    </row>
    <row r="150" s="2" customFormat="1" ht="21.75" customHeight="1">
      <c r="A150" s="40"/>
      <c r="B150" s="41"/>
      <c r="C150" s="206" t="s">
        <v>154</v>
      </c>
      <c r="D150" s="206" t="s">
        <v>123</v>
      </c>
      <c r="E150" s="207" t="s">
        <v>1102</v>
      </c>
      <c r="F150" s="208" t="s">
        <v>1103</v>
      </c>
      <c r="G150" s="209" t="s">
        <v>138</v>
      </c>
      <c r="H150" s="210">
        <v>2</v>
      </c>
      <c r="I150" s="211"/>
      <c r="J150" s="212">
        <f>ROUND(I150*H150,2)</f>
        <v>0</v>
      </c>
      <c r="K150" s="208" t="s">
        <v>168</v>
      </c>
      <c r="L150" s="46"/>
      <c r="M150" s="213" t="s">
        <v>19</v>
      </c>
      <c r="N150" s="214" t="s">
        <v>41</v>
      </c>
      <c r="O150" s="86"/>
      <c r="P150" s="215">
        <f>O150*H150</f>
        <v>0</v>
      </c>
      <c r="Q150" s="215">
        <v>0.062199999999999998</v>
      </c>
      <c r="R150" s="215">
        <f>Q150*H150</f>
        <v>0.1244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154</v>
      </c>
      <c r="AT150" s="217" t="s">
        <v>123</v>
      </c>
      <c r="AU150" s="217" t="s">
        <v>119</v>
      </c>
      <c r="AY150" s="19" t="s">
        <v>120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119</v>
      </c>
      <c r="BK150" s="218">
        <f>ROUND(I150*H150,2)</f>
        <v>0</v>
      </c>
      <c r="BL150" s="19" t="s">
        <v>154</v>
      </c>
      <c r="BM150" s="217" t="s">
        <v>1104</v>
      </c>
    </row>
    <row r="151" s="2" customFormat="1">
      <c r="A151" s="40"/>
      <c r="B151" s="41"/>
      <c r="C151" s="42"/>
      <c r="D151" s="219" t="s">
        <v>130</v>
      </c>
      <c r="E151" s="42"/>
      <c r="F151" s="220" t="s">
        <v>1105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130</v>
      </c>
      <c r="AU151" s="19" t="s">
        <v>119</v>
      </c>
    </row>
    <row r="152" s="2" customFormat="1">
      <c r="A152" s="40"/>
      <c r="B152" s="41"/>
      <c r="C152" s="42"/>
      <c r="D152" s="256" t="s">
        <v>171</v>
      </c>
      <c r="E152" s="42"/>
      <c r="F152" s="257" t="s">
        <v>1106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171</v>
      </c>
      <c r="AU152" s="19" t="s">
        <v>119</v>
      </c>
    </row>
    <row r="153" s="13" customFormat="1">
      <c r="A153" s="13"/>
      <c r="B153" s="224"/>
      <c r="C153" s="225"/>
      <c r="D153" s="219" t="s">
        <v>132</v>
      </c>
      <c r="E153" s="226" t="s">
        <v>19</v>
      </c>
      <c r="F153" s="227" t="s">
        <v>1107</v>
      </c>
      <c r="G153" s="225"/>
      <c r="H153" s="228">
        <v>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132</v>
      </c>
      <c r="AU153" s="234" t="s">
        <v>119</v>
      </c>
      <c r="AV153" s="13" t="s">
        <v>119</v>
      </c>
      <c r="AW153" s="13" t="s">
        <v>31</v>
      </c>
      <c r="AX153" s="13" t="s">
        <v>69</v>
      </c>
      <c r="AY153" s="234" t="s">
        <v>120</v>
      </c>
    </row>
    <row r="154" s="13" customFormat="1">
      <c r="A154" s="13"/>
      <c r="B154" s="224"/>
      <c r="C154" s="225"/>
      <c r="D154" s="219" t="s">
        <v>132</v>
      </c>
      <c r="E154" s="226" t="s">
        <v>19</v>
      </c>
      <c r="F154" s="227" t="s">
        <v>1108</v>
      </c>
      <c r="G154" s="225"/>
      <c r="H154" s="228">
        <v>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132</v>
      </c>
      <c r="AU154" s="234" t="s">
        <v>119</v>
      </c>
      <c r="AV154" s="13" t="s">
        <v>119</v>
      </c>
      <c r="AW154" s="13" t="s">
        <v>31</v>
      </c>
      <c r="AX154" s="13" t="s">
        <v>69</v>
      </c>
      <c r="AY154" s="234" t="s">
        <v>120</v>
      </c>
    </row>
    <row r="155" s="14" customFormat="1">
      <c r="A155" s="14"/>
      <c r="B155" s="235"/>
      <c r="C155" s="236"/>
      <c r="D155" s="219" t="s">
        <v>132</v>
      </c>
      <c r="E155" s="237" t="s">
        <v>19</v>
      </c>
      <c r="F155" s="238" t="s">
        <v>134</v>
      </c>
      <c r="G155" s="236"/>
      <c r="H155" s="239">
        <v>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132</v>
      </c>
      <c r="AU155" s="245" t="s">
        <v>119</v>
      </c>
      <c r="AV155" s="14" t="s">
        <v>135</v>
      </c>
      <c r="AW155" s="14" t="s">
        <v>31</v>
      </c>
      <c r="AX155" s="14" t="s">
        <v>77</v>
      </c>
      <c r="AY155" s="245" t="s">
        <v>120</v>
      </c>
    </row>
    <row r="156" s="2" customFormat="1" ht="21.75" customHeight="1">
      <c r="A156" s="40"/>
      <c r="B156" s="41"/>
      <c r="C156" s="206" t="s">
        <v>222</v>
      </c>
      <c r="D156" s="206" t="s">
        <v>123</v>
      </c>
      <c r="E156" s="207" t="s">
        <v>1109</v>
      </c>
      <c r="F156" s="208" t="s">
        <v>1110</v>
      </c>
      <c r="G156" s="209" t="s">
        <v>138</v>
      </c>
      <c r="H156" s="210">
        <v>1</v>
      </c>
      <c r="I156" s="211"/>
      <c r="J156" s="212">
        <f>ROUND(I156*H156,2)</f>
        <v>0</v>
      </c>
      <c r="K156" s="208" t="s">
        <v>168</v>
      </c>
      <c r="L156" s="46"/>
      <c r="M156" s="213" t="s">
        <v>19</v>
      </c>
      <c r="N156" s="214" t="s">
        <v>41</v>
      </c>
      <c r="O156" s="86"/>
      <c r="P156" s="215">
        <f>O156*H156</f>
        <v>0</v>
      </c>
      <c r="Q156" s="215">
        <v>0.069159999999999999</v>
      </c>
      <c r="R156" s="215">
        <f>Q156*H156</f>
        <v>0.069159999999999999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154</v>
      </c>
      <c r="AT156" s="217" t="s">
        <v>123</v>
      </c>
      <c r="AU156" s="217" t="s">
        <v>119</v>
      </c>
      <c r="AY156" s="19" t="s">
        <v>120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119</v>
      </c>
      <c r="BK156" s="218">
        <f>ROUND(I156*H156,2)</f>
        <v>0</v>
      </c>
      <c r="BL156" s="19" t="s">
        <v>154</v>
      </c>
      <c r="BM156" s="217" t="s">
        <v>1111</v>
      </c>
    </row>
    <row r="157" s="2" customFormat="1">
      <c r="A157" s="40"/>
      <c r="B157" s="41"/>
      <c r="C157" s="42"/>
      <c r="D157" s="219" t="s">
        <v>130</v>
      </c>
      <c r="E157" s="42"/>
      <c r="F157" s="220" t="s">
        <v>1112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130</v>
      </c>
      <c r="AU157" s="19" t="s">
        <v>119</v>
      </c>
    </row>
    <row r="158" s="2" customFormat="1">
      <c r="A158" s="40"/>
      <c r="B158" s="41"/>
      <c r="C158" s="42"/>
      <c r="D158" s="256" t="s">
        <v>171</v>
      </c>
      <c r="E158" s="42"/>
      <c r="F158" s="257" t="s">
        <v>1113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171</v>
      </c>
      <c r="AU158" s="19" t="s">
        <v>119</v>
      </c>
    </row>
    <row r="159" s="13" customFormat="1">
      <c r="A159" s="13"/>
      <c r="B159" s="224"/>
      <c r="C159" s="225"/>
      <c r="D159" s="219" t="s">
        <v>132</v>
      </c>
      <c r="E159" s="226" t="s">
        <v>19</v>
      </c>
      <c r="F159" s="227" t="s">
        <v>1114</v>
      </c>
      <c r="G159" s="225"/>
      <c r="H159" s="228">
        <v>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132</v>
      </c>
      <c r="AU159" s="234" t="s">
        <v>119</v>
      </c>
      <c r="AV159" s="13" t="s">
        <v>119</v>
      </c>
      <c r="AW159" s="13" t="s">
        <v>31</v>
      </c>
      <c r="AX159" s="13" t="s">
        <v>77</v>
      </c>
      <c r="AY159" s="234" t="s">
        <v>120</v>
      </c>
    </row>
    <row r="160" s="2" customFormat="1" ht="16.5" customHeight="1">
      <c r="A160" s="40"/>
      <c r="B160" s="41"/>
      <c r="C160" s="206" t="s">
        <v>226</v>
      </c>
      <c r="D160" s="206" t="s">
        <v>123</v>
      </c>
      <c r="E160" s="207" t="s">
        <v>1115</v>
      </c>
      <c r="F160" s="208" t="s">
        <v>1116</v>
      </c>
      <c r="G160" s="209" t="s">
        <v>138</v>
      </c>
      <c r="H160" s="210">
        <v>1</v>
      </c>
      <c r="I160" s="211"/>
      <c r="J160" s="212">
        <f>ROUND(I160*H160,2)</f>
        <v>0</v>
      </c>
      <c r="K160" s="208" t="s">
        <v>168</v>
      </c>
      <c r="L160" s="46"/>
      <c r="M160" s="213" t="s">
        <v>19</v>
      </c>
      <c r="N160" s="214" t="s">
        <v>41</v>
      </c>
      <c r="O160" s="86"/>
      <c r="P160" s="215">
        <f>O160*H160</f>
        <v>0</v>
      </c>
      <c r="Q160" s="215">
        <v>0.017600000000000001</v>
      </c>
      <c r="R160" s="215">
        <f>Q160*H160</f>
        <v>0.017600000000000001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154</v>
      </c>
      <c r="AT160" s="217" t="s">
        <v>123</v>
      </c>
      <c r="AU160" s="217" t="s">
        <v>119</v>
      </c>
      <c r="AY160" s="19" t="s">
        <v>120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119</v>
      </c>
      <c r="BK160" s="218">
        <f>ROUND(I160*H160,2)</f>
        <v>0</v>
      </c>
      <c r="BL160" s="19" t="s">
        <v>154</v>
      </c>
      <c r="BM160" s="217" t="s">
        <v>1117</v>
      </c>
    </row>
    <row r="161" s="2" customFormat="1">
      <c r="A161" s="40"/>
      <c r="B161" s="41"/>
      <c r="C161" s="42"/>
      <c r="D161" s="219" t="s">
        <v>130</v>
      </c>
      <c r="E161" s="42"/>
      <c r="F161" s="220" t="s">
        <v>1118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130</v>
      </c>
      <c r="AU161" s="19" t="s">
        <v>119</v>
      </c>
    </row>
    <row r="162" s="2" customFormat="1">
      <c r="A162" s="40"/>
      <c r="B162" s="41"/>
      <c r="C162" s="42"/>
      <c r="D162" s="256" t="s">
        <v>171</v>
      </c>
      <c r="E162" s="42"/>
      <c r="F162" s="257" t="s">
        <v>1119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171</v>
      </c>
      <c r="AU162" s="19" t="s">
        <v>119</v>
      </c>
    </row>
    <row r="163" s="13" customFormat="1">
      <c r="A163" s="13"/>
      <c r="B163" s="224"/>
      <c r="C163" s="225"/>
      <c r="D163" s="219" t="s">
        <v>132</v>
      </c>
      <c r="E163" s="226" t="s">
        <v>19</v>
      </c>
      <c r="F163" s="227" t="s">
        <v>1096</v>
      </c>
      <c r="G163" s="225"/>
      <c r="H163" s="228">
        <v>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132</v>
      </c>
      <c r="AU163" s="234" t="s">
        <v>119</v>
      </c>
      <c r="AV163" s="13" t="s">
        <v>119</v>
      </c>
      <c r="AW163" s="13" t="s">
        <v>31</v>
      </c>
      <c r="AX163" s="13" t="s">
        <v>77</v>
      </c>
      <c r="AY163" s="234" t="s">
        <v>120</v>
      </c>
    </row>
    <row r="164" s="2" customFormat="1" ht="16.5" customHeight="1">
      <c r="A164" s="40"/>
      <c r="B164" s="41"/>
      <c r="C164" s="206" t="s">
        <v>231</v>
      </c>
      <c r="D164" s="206" t="s">
        <v>123</v>
      </c>
      <c r="E164" s="207" t="s">
        <v>1120</v>
      </c>
      <c r="F164" s="208" t="s">
        <v>1121</v>
      </c>
      <c r="G164" s="209" t="s">
        <v>618</v>
      </c>
      <c r="H164" s="210">
        <v>0.315</v>
      </c>
      <c r="I164" s="211"/>
      <c r="J164" s="212">
        <f>ROUND(I164*H164,2)</f>
        <v>0</v>
      </c>
      <c r="K164" s="208" t="s">
        <v>168</v>
      </c>
      <c r="L164" s="46"/>
      <c r="M164" s="213" t="s">
        <v>19</v>
      </c>
      <c r="N164" s="214" t="s">
        <v>41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154</v>
      </c>
      <c r="AT164" s="217" t="s">
        <v>123</v>
      </c>
      <c r="AU164" s="217" t="s">
        <v>119</v>
      </c>
      <c r="AY164" s="19" t="s">
        <v>120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119</v>
      </c>
      <c r="BK164" s="218">
        <f>ROUND(I164*H164,2)</f>
        <v>0</v>
      </c>
      <c r="BL164" s="19" t="s">
        <v>154</v>
      </c>
      <c r="BM164" s="217" t="s">
        <v>1122</v>
      </c>
    </row>
    <row r="165" s="2" customFormat="1">
      <c r="A165" s="40"/>
      <c r="B165" s="41"/>
      <c r="C165" s="42"/>
      <c r="D165" s="219" t="s">
        <v>130</v>
      </c>
      <c r="E165" s="42"/>
      <c r="F165" s="220" t="s">
        <v>1123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130</v>
      </c>
      <c r="AU165" s="19" t="s">
        <v>119</v>
      </c>
    </row>
    <row r="166" s="2" customFormat="1">
      <c r="A166" s="40"/>
      <c r="B166" s="41"/>
      <c r="C166" s="42"/>
      <c r="D166" s="256" t="s">
        <v>171</v>
      </c>
      <c r="E166" s="42"/>
      <c r="F166" s="257" t="s">
        <v>1124</v>
      </c>
      <c r="G166" s="42"/>
      <c r="H166" s="42"/>
      <c r="I166" s="221"/>
      <c r="J166" s="42"/>
      <c r="K166" s="42"/>
      <c r="L166" s="46"/>
      <c r="M166" s="258"/>
      <c r="N166" s="259"/>
      <c r="O166" s="260"/>
      <c r="P166" s="260"/>
      <c r="Q166" s="260"/>
      <c r="R166" s="260"/>
      <c r="S166" s="260"/>
      <c r="T166" s="261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171</v>
      </c>
      <c r="AU166" s="19" t="s">
        <v>119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P5i7rhbRCPQl/qvpu03FR4QoWvBSgvEpeHmHTjwqgr6Hw3hGXLVK1IclfVXiNNm8gGrBcBkQ4DjRJYmqK5U9lA==" hashValue="3LYgrtop6WCicSWcvoE/IHuUqLiCoxn0f0PJt6Syh8jnHd+x7UMfE9/l1Ex85ly67ADUzJvdnhYEH3isgVM8dg==" algorithmName="SHA-512" password="CC35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731251114"/>
    <hyperlink ref="F92" r:id="rId2" display="https://podminky.urs.cz/item/CS_URS_2024_02/998731121"/>
    <hyperlink ref="F96" r:id="rId3" display="https://podminky.urs.cz/item/CS_URS_2024_02/733222102"/>
    <hyperlink ref="F106" r:id="rId4" display="https://podminky.urs.cz/item/CS_URS_2024_02/733222104"/>
    <hyperlink ref="F110" r:id="rId5" display="https://podminky.urs.cz/item/CS_URS_2024_02/998733121"/>
    <hyperlink ref="F114" r:id="rId6" display="https://podminky.urs.cz/item/CS_URS_2024_02/734209103"/>
    <hyperlink ref="F120" r:id="rId7" display="https://podminky.urs.cz/item/CS_URS_2024_02/734209113"/>
    <hyperlink ref="F131" r:id="rId8" display="https://podminky.urs.cz/item/CS_URS_2024_02/734211126"/>
    <hyperlink ref="F134" r:id="rId9" display="https://podminky.urs.cz/item/CS_URS_2024_02/734291123"/>
    <hyperlink ref="F137" r:id="rId10" display="https://podminky.urs.cz/item/CS_URS_2024_02/998734121"/>
    <hyperlink ref="F141" r:id="rId11" display="https://podminky.urs.cz/item/CS_URS_2024_02/735152373"/>
    <hyperlink ref="F148" r:id="rId12" display="https://podminky.urs.cz/item/CS_URS_2024_02/735152676"/>
    <hyperlink ref="F152" r:id="rId13" display="https://podminky.urs.cz/item/CS_URS_2024_02/735152678"/>
    <hyperlink ref="F158" r:id="rId14" display="https://podminky.urs.cz/item/CS_URS_2024_02/735152679"/>
    <hyperlink ref="F162" r:id="rId15" display="https://podminky.urs.cz/item/CS_URS_2024_02/735160144"/>
    <hyperlink ref="F166" r:id="rId16" display="https://podminky.urs.cz/item/CS_URS_2024_02/998735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ROUND((SUM(BE82:BE145)),  2)</f>
        <v>0</v>
      </c>
      <c r="G33" s="40"/>
      <c r="H33" s="40"/>
      <c r="I33" s="150">
        <v>0.20999999999999999</v>
      </c>
      <c r="J33" s="149">
        <f>ROUND(((SUM(BE82:BE145))*I33),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ROUND((SUM(BF82:BF145)),  2)</f>
        <v>0</v>
      </c>
      <c r="G34" s="40"/>
      <c r="H34" s="40"/>
      <c r="I34" s="150">
        <v>0.12</v>
      </c>
      <c r="J34" s="149">
        <f>ROUND(((SUM(BF82:BF145))*I34),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ROUND((SUM(BG82:BG145)),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ROUND((SUM(BH82:BH145)),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ROUND((SUM(BI82:BI145)),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SO024 - VZT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1126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507</v>
      </c>
      <c r="E62" s="176"/>
      <c r="F62" s="176"/>
      <c r="G62" s="176"/>
      <c r="H62" s="176"/>
      <c r="I62" s="176"/>
      <c r="J62" s="177">
        <f>J124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104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Oprava  bytu výpravní budovy Stařeč č. p. 143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SO024 - VZT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28. 8. 2024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30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32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105</v>
      </c>
      <c r="D81" s="182" t="s">
        <v>54</v>
      </c>
      <c r="E81" s="182" t="s">
        <v>50</v>
      </c>
      <c r="F81" s="182" t="s">
        <v>51</v>
      </c>
      <c r="G81" s="182" t="s">
        <v>106</v>
      </c>
      <c r="H81" s="182" t="s">
        <v>107</v>
      </c>
      <c r="I81" s="182" t="s">
        <v>108</v>
      </c>
      <c r="J81" s="182" t="s">
        <v>98</v>
      </c>
      <c r="K81" s="183" t="s">
        <v>109</v>
      </c>
      <c r="L81" s="184"/>
      <c r="M81" s="94" t="s">
        <v>19</v>
      </c>
      <c r="N81" s="95" t="s">
        <v>39</v>
      </c>
      <c r="O81" s="95" t="s">
        <v>110</v>
      </c>
      <c r="P81" s="95" t="s">
        <v>111</v>
      </c>
      <c r="Q81" s="95" t="s">
        <v>112</v>
      </c>
      <c r="R81" s="95" t="s">
        <v>113</v>
      </c>
      <c r="S81" s="95" t="s">
        <v>114</v>
      </c>
      <c r="T81" s="96" t="s">
        <v>115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116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0.039055899999999998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68</v>
      </c>
      <c r="AU82" s="19" t="s">
        <v>99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68</v>
      </c>
      <c r="E83" s="193" t="s">
        <v>117</v>
      </c>
      <c r="F83" s="193" t="s">
        <v>118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P84+P124</f>
        <v>0</v>
      </c>
      <c r="Q83" s="198"/>
      <c r="R83" s="199">
        <f>R84+R124</f>
        <v>0.039055899999999998</v>
      </c>
      <c r="S83" s="198"/>
      <c r="T83" s="200">
        <f>T84+T124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119</v>
      </c>
      <c r="AT83" s="202" t="s">
        <v>68</v>
      </c>
      <c r="AU83" s="202" t="s">
        <v>69</v>
      </c>
      <c r="AY83" s="201" t="s">
        <v>120</v>
      </c>
      <c r="BK83" s="203">
        <f>BK84+BK124</f>
        <v>0</v>
      </c>
    </row>
    <row r="84" s="12" customFormat="1" ht="22.8" customHeight="1">
      <c r="A84" s="12"/>
      <c r="B84" s="190"/>
      <c r="C84" s="191"/>
      <c r="D84" s="192" t="s">
        <v>68</v>
      </c>
      <c r="E84" s="204" t="s">
        <v>1127</v>
      </c>
      <c r="F84" s="204" t="s">
        <v>1128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SUM(P85:P123)</f>
        <v>0</v>
      </c>
      <c r="Q84" s="198"/>
      <c r="R84" s="199">
        <f>SUM(R85:R123)</f>
        <v>0.0275959</v>
      </c>
      <c r="S84" s="198"/>
      <c r="T84" s="200">
        <f>SUM(T85:T123)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119</v>
      </c>
      <c r="AT84" s="202" t="s">
        <v>68</v>
      </c>
      <c r="AU84" s="202" t="s">
        <v>77</v>
      </c>
      <c r="AY84" s="201" t="s">
        <v>120</v>
      </c>
      <c r="BK84" s="203">
        <f>SUM(BK85:BK123)</f>
        <v>0</v>
      </c>
    </row>
    <row r="85" s="2" customFormat="1" ht="16.5" customHeight="1">
      <c r="A85" s="40"/>
      <c r="B85" s="41"/>
      <c r="C85" s="206" t="s">
        <v>77</v>
      </c>
      <c r="D85" s="206" t="s">
        <v>123</v>
      </c>
      <c r="E85" s="207" t="s">
        <v>1129</v>
      </c>
      <c r="F85" s="208" t="s">
        <v>1130</v>
      </c>
      <c r="G85" s="209" t="s">
        <v>138</v>
      </c>
      <c r="H85" s="210">
        <v>1</v>
      </c>
      <c r="I85" s="211"/>
      <c r="J85" s="212">
        <f>ROUND(I85*H85,2)</f>
        <v>0</v>
      </c>
      <c r="K85" s="208" t="s">
        <v>168</v>
      </c>
      <c r="L85" s="46"/>
      <c r="M85" s="213" t="s">
        <v>19</v>
      </c>
      <c r="N85" s="214" t="s">
        <v>41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154</v>
      </c>
      <c r="AT85" s="217" t="s">
        <v>123</v>
      </c>
      <c r="AU85" s="217" t="s">
        <v>119</v>
      </c>
      <c r="AY85" s="19" t="s">
        <v>120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119</v>
      </c>
      <c r="BK85" s="218">
        <f>ROUND(I85*H85,2)</f>
        <v>0</v>
      </c>
      <c r="BL85" s="19" t="s">
        <v>154</v>
      </c>
      <c r="BM85" s="217" t="s">
        <v>1131</v>
      </c>
    </row>
    <row r="86" s="2" customFormat="1">
      <c r="A86" s="40"/>
      <c r="B86" s="41"/>
      <c r="C86" s="42"/>
      <c r="D86" s="219" t="s">
        <v>130</v>
      </c>
      <c r="E86" s="42"/>
      <c r="F86" s="220" t="s">
        <v>1132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130</v>
      </c>
      <c r="AU86" s="19" t="s">
        <v>119</v>
      </c>
    </row>
    <row r="87" s="2" customFormat="1">
      <c r="A87" s="40"/>
      <c r="B87" s="41"/>
      <c r="C87" s="42"/>
      <c r="D87" s="256" t="s">
        <v>171</v>
      </c>
      <c r="E87" s="42"/>
      <c r="F87" s="257" t="s">
        <v>1133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171</v>
      </c>
      <c r="AU87" s="19" t="s">
        <v>119</v>
      </c>
    </row>
    <row r="88" s="13" customFormat="1">
      <c r="A88" s="13"/>
      <c r="B88" s="224"/>
      <c r="C88" s="225"/>
      <c r="D88" s="219" t="s">
        <v>132</v>
      </c>
      <c r="E88" s="226" t="s">
        <v>19</v>
      </c>
      <c r="F88" s="227" t="s">
        <v>1134</v>
      </c>
      <c r="G88" s="225"/>
      <c r="H88" s="228">
        <v>1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132</v>
      </c>
      <c r="AU88" s="234" t="s">
        <v>119</v>
      </c>
      <c r="AV88" s="13" t="s">
        <v>119</v>
      </c>
      <c r="AW88" s="13" t="s">
        <v>31</v>
      </c>
      <c r="AX88" s="13" t="s">
        <v>77</v>
      </c>
      <c r="AY88" s="234" t="s">
        <v>120</v>
      </c>
    </row>
    <row r="89" s="2" customFormat="1" ht="16.5" customHeight="1">
      <c r="A89" s="40"/>
      <c r="B89" s="41"/>
      <c r="C89" s="246" t="s">
        <v>119</v>
      </c>
      <c r="D89" s="246" t="s">
        <v>150</v>
      </c>
      <c r="E89" s="247" t="s">
        <v>1135</v>
      </c>
      <c r="F89" s="248" t="s">
        <v>1136</v>
      </c>
      <c r="G89" s="249" t="s">
        <v>138</v>
      </c>
      <c r="H89" s="250">
        <v>1</v>
      </c>
      <c r="I89" s="251"/>
      <c r="J89" s="252">
        <f>ROUND(I89*H89,2)</f>
        <v>0</v>
      </c>
      <c r="K89" s="248" t="s">
        <v>168</v>
      </c>
      <c r="L89" s="253"/>
      <c r="M89" s="254" t="s">
        <v>19</v>
      </c>
      <c r="N89" s="255" t="s">
        <v>41</v>
      </c>
      <c r="O89" s="86"/>
      <c r="P89" s="215">
        <f>O89*H89</f>
        <v>0</v>
      </c>
      <c r="Q89" s="215">
        <v>0.00059999999999999995</v>
      </c>
      <c r="R89" s="215">
        <f>Q89*H89</f>
        <v>0.00059999999999999995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153</v>
      </c>
      <c r="AT89" s="217" t="s">
        <v>150</v>
      </c>
      <c r="AU89" s="217" t="s">
        <v>119</v>
      </c>
      <c r="AY89" s="19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119</v>
      </c>
      <c r="BK89" s="218">
        <f>ROUND(I89*H89,2)</f>
        <v>0</v>
      </c>
      <c r="BL89" s="19" t="s">
        <v>154</v>
      </c>
      <c r="BM89" s="217" t="s">
        <v>1137</v>
      </c>
    </row>
    <row r="90" s="2" customFormat="1">
      <c r="A90" s="40"/>
      <c r="B90" s="41"/>
      <c r="C90" s="42"/>
      <c r="D90" s="219" t="s">
        <v>130</v>
      </c>
      <c r="E90" s="42"/>
      <c r="F90" s="220" t="s">
        <v>1136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119</v>
      </c>
    </row>
    <row r="91" s="2" customFormat="1" ht="21.75" customHeight="1">
      <c r="A91" s="40"/>
      <c r="B91" s="41"/>
      <c r="C91" s="206" t="s">
        <v>142</v>
      </c>
      <c r="D91" s="206" t="s">
        <v>123</v>
      </c>
      <c r="E91" s="207" t="s">
        <v>1138</v>
      </c>
      <c r="F91" s="208" t="s">
        <v>1139</v>
      </c>
      <c r="G91" s="209" t="s">
        <v>160</v>
      </c>
      <c r="H91" s="210">
        <v>10.130000000000001</v>
      </c>
      <c r="I91" s="211"/>
      <c r="J91" s="212">
        <f>ROUND(I91*H91,2)</f>
        <v>0</v>
      </c>
      <c r="K91" s="208" t="s">
        <v>168</v>
      </c>
      <c r="L91" s="46"/>
      <c r="M91" s="213" t="s">
        <v>19</v>
      </c>
      <c r="N91" s="214" t="s">
        <v>41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154</v>
      </c>
      <c r="AT91" s="217" t="s">
        <v>123</v>
      </c>
      <c r="AU91" s="217" t="s">
        <v>119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119</v>
      </c>
      <c r="BK91" s="218">
        <f>ROUND(I91*H91,2)</f>
        <v>0</v>
      </c>
      <c r="BL91" s="19" t="s">
        <v>154</v>
      </c>
      <c r="BM91" s="217" t="s">
        <v>1140</v>
      </c>
    </row>
    <row r="92" s="2" customFormat="1">
      <c r="A92" s="40"/>
      <c r="B92" s="41"/>
      <c r="C92" s="42"/>
      <c r="D92" s="219" t="s">
        <v>130</v>
      </c>
      <c r="E92" s="42"/>
      <c r="F92" s="220" t="s">
        <v>1141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119</v>
      </c>
    </row>
    <row r="93" s="2" customFormat="1">
      <c r="A93" s="40"/>
      <c r="B93" s="41"/>
      <c r="C93" s="42"/>
      <c r="D93" s="256" t="s">
        <v>171</v>
      </c>
      <c r="E93" s="42"/>
      <c r="F93" s="257" t="s">
        <v>1142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171</v>
      </c>
      <c r="AU93" s="19" t="s">
        <v>119</v>
      </c>
    </row>
    <row r="94" s="13" customFormat="1">
      <c r="A94" s="13"/>
      <c r="B94" s="224"/>
      <c r="C94" s="225"/>
      <c r="D94" s="219" t="s">
        <v>132</v>
      </c>
      <c r="E94" s="226" t="s">
        <v>19</v>
      </c>
      <c r="F94" s="227" t="s">
        <v>1143</v>
      </c>
      <c r="G94" s="225"/>
      <c r="H94" s="228">
        <v>10.130000000000001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132</v>
      </c>
      <c r="AU94" s="234" t="s">
        <v>119</v>
      </c>
      <c r="AV94" s="13" t="s">
        <v>119</v>
      </c>
      <c r="AW94" s="13" t="s">
        <v>31</v>
      </c>
      <c r="AX94" s="13" t="s">
        <v>77</v>
      </c>
      <c r="AY94" s="234" t="s">
        <v>120</v>
      </c>
    </row>
    <row r="95" s="2" customFormat="1" ht="16.5" customHeight="1">
      <c r="A95" s="40"/>
      <c r="B95" s="41"/>
      <c r="C95" s="246" t="s">
        <v>135</v>
      </c>
      <c r="D95" s="246" t="s">
        <v>150</v>
      </c>
      <c r="E95" s="247" t="s">
        <v>1144</v>
      </c>
      <c r="F95" s="248" t="s">
        <v>1145</v>
      </c>
      <c r="G95" s="249" t="s">
        <v>160</v>
      </c>
      <c r="H95" s="250">
        <v>4.968</v>
      </c>
      <c r="I95" s="251"/>
      <c r="J95" s="252">
        <f>ROUND(I95*H95,2)</f>
        <v>0</v>
      </c>
      <c r="K95" s="248" t="s">
        <v>168</v>
      </c>
      <c r="L95" s="253"/>
      <c r="M95" s="254" t="s">
        <v>19</v>
      </c>
      <c r="N95" s="255" t="s">
        <v>41</v>
      </c>
      <c r="O95" s="86"/>
      <c r="P95" s="215">
        <f>O95*H95</f>
        <v>0</v>
      </c>
      <c r="Q95" s="215">
        <v>0.0018</v>
      </c>
      <c r="R95" s="215">
        <f>Q95*H95</f>
        <v>0.0089423999999999997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153</v>
      </c>
      <c r="AT95" s="217" t="s">
        <v>150</v>
      </c>
      <c r="AU95" s="217" t="s">
        <v>119</v>
      </c>
      <c r="AY95" s="19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119</v>
      </c>
      <c r="BK95" s="218">
        <f>ROUND(I95*H95,2)</f>
        <v>0</v>
      </c>
      <c r="BL95" s="19" t="s">
        <v>154</v>
      </c>
      <c r="BM95" s="217" t="s">
        <v>1146</v>
      </c>
    </row>
    <row r="96" s="2" customFormat="1">
      <c r="A96" s="40"/>
      <c r="B96" s="41"/>
      <c r="C96" s="42"/>
      <c r="D96" s="219" t="s">
        <v>130</v>
      </c>
      <c r="E96" s="42"/>
      <c r="F96" s="220" t="s">
        <v>1145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119</v>
      </c>
    </row>
    <row r="97" s="13" customFormat="1">
      <c r="A97" s="13"/>
      <c r="B97" s="224"/>
      <c r="C97" s="225"/>
      <c r="D97" s="219" t="s">
        <v>132</v>
      </c>
      <c r="E97" s="225"/>
      <c r="F97" s="227" t="s">
        <v>1147</v>
      </c>
      <c r="G97" s="225"/>
      <c r="H97" s="228">
        <v>4.968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119</v>
      </c>
      <c r="AV97" s="13" t="s">
        <v>119</v>
      </c>
      <c r="AW97" s="13" t="s">
        <v>4</v>
      </c>
      <c r="AX97" s="13" t="s">
        <v>77</v>
      </c>
      <c r="AY97" s="234" t="s">
        <v>120</v>
      </c>
    </row>
    <row r="98" s="2" customFormat="1" ht="16.5" customHeight="1">
      <c r="A98" s="40"/>
      <c r="B98" s="41"/>
      <c r="C98" s="246" t="s">
        <v>157</v>
      </c>
      <c r="D98" s="246" t="s">
        <v>150</v>
      </c>
      <c r="E98" s="247" t="s">
        <v>1148</v>
      </c>
      <c r="F98" s="248" t="s">
        <v>1149</v>
      </c>
      <c r="G98" s="249" t="s">
        <v>160</v>
      </c>
      <c r="H98" s="250">
        <v>7.1879999999999997</v>
      </c>
      <c r="I98" s="251"/>
      <c r="J98" s="252">
        <f>ROUND(I98*H98,2)</f>
        <v>0</v>
      </c>
      <c r="K98" s="248" t="s">
        <v>168</v>
      </c>
      <c r="L98" s="253"/>
      <c r="M98" s="254" t="s">
        <v>19</v>
      </c>
      <c r="N98" s="255" t="s">
        <v>41</v>
      </c>
      <c r="O98" s="86"/>
      <c r="P98" s="215">
        <f>O98*H98</f>
        <v>0</v>
      </c>
      <c r="Q98" s="215">
        <v>0.0019</v>
      </c>
      <c r="R98" s="215">
        <f>Q98*H98</f>
        <v>0.0136572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153</v>
      </c>
      <c r="AT98" s="217" t="s">
        <v>150</v>
      </c>
      <c r="AU98" s="217" t="s">
        <v>119</v>
      </c>
      <c r="AY98" s="19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119</v>
      </c>
      <c r="BK98" s="218">
        <f>ROUND(I98*H98,2)</f>
        <v>0</v>
      </c>
      <c r="BL98" s="19" t="s">
        <v>154</v>
      </c>
      <c r="BM98" s="217" t="s">
        <v>1150</v>
      </c>
    </row>
    <row r="99" s="2" customFormat="1">
      <c r="A99" s="40"/>
      <c r="B99" s="41"/>
      <c r="C99" s="42"/>
      <c r="D99" s="219" t="s">
        <v>130</v>
      </c>
      <c r="E99" s="42"/>
      <c r="F99" s="220" t="s">
        <v>1149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130</v>
      </c>
      <c r="AU99" s="19" t="s">
        <v>119</v>
      </c>
    </row>
    <row r="100" s="13" customFormat="1">
      <c r="A100" s="13"/>
      <c r="B100" s="224"/>
      <c r="C100" s="225"/>
      <c r="D100" s="219" t="s">
        <v>132</v>
      </c>
      <c r="E100" s="225"/>
      <c r="F100" s="227" t="s">
        <v>1151</v>
      </c>
      <c r="G100" s="225"/>
      <c r="H100" s="228">
        <v>7.1879999999999997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132</v>
      </c>
      <c r="AU100" s="234" t="s">
        <v>119</v>
      </c>
      <c r="AV100" s="13" t="s">
        <v>119</v>
      </c>
      <c r="AW100" s="13" t="s">
        <v>4</v>
      </c>
      <c r="AX100" s="13" t="s">
        <v>77</v>
      </c>
      <c r="AY100" s="234" t="s">
        <v>120</v>
      </c>
    </row>
    <row r="101" s="2" customFormat="1" ht="16.5" customHeight="1">
      <c r="A101" s="40"/>
      <c r="B101" s="41"/>
      <c r="C101" s="206" t="s">
        <v>165</v>
      </c>
      <c r="D101" s="206" t="s">
        <v>123</v>
      </c>
      <c r="E101" s="207" t="s">
        <v>1152</v>
      </c>
      <c r="F101" s="208" t="s">
        <v>1153</v>
      </c>
      <c r="G101" s="209" t="s">
        <v>138</v>
      </c>
      <c r="H101" s="210">
        <v>2</v>
      </c>
      <c r="I101" s="211"/>
      <c r="J101" s="212">
        <f>ROUND(I101*H101,2)</f>
        <v>0</v>
      </c>
      <c r="K101" s="208" t="s">
        <v>168</v>
      </c>
      <c r="L101" s="46"/>
      <c r="M101" s="213" t="s">
        <v>19</v>
      </c>
      <c r="N101" s="214" t="s">
        <v>41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154</v>
      </c>
      <c r="AT101" s="217" t="s">
        <v>123</v>
      </c>
      <c r="AU101" s="217" t="s">
        <v>119</v>
      </c>
      <c r="AY101" s="19" t="s">
        <v>120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119</v>
      </c>
      <c r="BK101" s="218">
        <f>ROUND(I101*H101,2)</f>
        <v>0</v>
      </c>
      <c r="BL101" s="19" t="s">
        <v>154</v>
      </c>
      <c r="BM101" s="217" t="s">
        <v>1154</v>
      </c>
    </row>
    <row r="102" s="2" customFormat="1">
      <c r="A102" s="40"/>
      <c r="B102" s="41"/>
      <c r="C102" s="42"/>
      <c r="D102" s="219" t="s">
        <v>130</v>
      </c>
      <c r="E102" s="42"/>
      <c r="F102" s="220" t="s">
        <v>1155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130</v>
      </c>
      <c r="AU102" s="19" t="s">
        <v>119</v>
      </c>
    </row>
    <row r="103" s="2" customFormat="1">
      <c r="A103" s="40"/>
      <c r="B103" s="41"/>
      <c r="C103" s="42"/>
      <c r="D103" s="256" t="s">
        <v>171</v>
      </c>
      <c r="E103" s="42"/>
      <c r="F103" s="257" t="s">
        <v>1156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171</v>
      </c>
      <c r="AU103" s="19" t="s">
        <v>119</v>
      </c>
    </row>
    <row r="104" s="13" customFormat="1">
      <c r="A104" s="13"/>
      <c r="B104" s="224"/>
      <c r="C104" s="225"/>
      <c r="D104" s="219" t="s">
        <v>132</v>
      </c>
      <c r="E104" s="226" t="s">
        <v>19</v>
      </c>
      <c r="F104" s="227" t="s">
        <v>1157</v>
      </c>
      <c r="G104" s="225"/>
      <c r="H104" s="228">
        <v>1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132</v>
      </c>
      <c r="AU104" s="234" t="s">
        <v>119</v>
      </c>
      <c r="AV104" s="13" t="s">
        <v>119</v>
      </c>
      <c r="AW104" s="13" t="s">
        <v>31</v>
      </c>
      <c r="AX104" s="13" t="s">
        <v>69</v>
      </c>
      <c r="AY104" s="234" t="s">
        <v>120</v>
      </c>
    </row>
    <row r="105" s="13" customFormat="1">
      <c r="A105" s="13"/>
      <c r="B105" s="224"/>
      <c r="C105" s="225"/>
      <c r="D105" s="219" t="s">
        <v>132</v>
      </c>
      <c r="E105" s="226" t="s">
        <v>19</v>
      </c>
      <c r="F105" s="227" t="s">
        <v>1158</v>
      </c>
      <c r="G105" s="225"/>
      <c r="H105" s="228">
        <v>1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119</v>
      </c>
      <c r="AV105" s="13" t="s">
        <v>119</v>
      </c>
      <c r="AW105" s="13" t="s">
        <v>31</v>
      </c>
      <c r="AX105" s="13" t="s">
        <v>69</v>
      </c>
      <c r="AY105" s="234" t="s">
        <v>120</v>
      </c>
    </row>
    <row r="106" s="14" customFormat="1">
      <c r="A106" s="14"/>
      <c r="B106" s="235"/>
      <c r="C106" s="236"/>
      <c r="D106" s="219" t="s">
        <v>132</v>
      </c>
      <c r="E106" s="237" t="s">
        <v>19</v>
      </c>
      <c r="F106" s="238" t="s">
        <v>134</v>
      </c>
      <c r="G106" s="236"/>
      <c r="H106" s="239">
        <v>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132</v>
      </c>
      <c r="AU106" s="245" t="s">
        <v>119</v>
      </c>
      <c r="AV106" s="14" t="s">
        <v>135</v>
      </c>
      <c r="AW106" s="14" t="s">
        <v>31</v>
      </c>
      <c r="AX106" s="14" t="s">
        <v>77</v>
      </c>
      <c r="AY106" s="245" t="s">
        <v>120</v>
      </c>
    </row>
    <row r="107" s="2" customFormat="1" ht="16.5" customHeight="1">
      <c r="A107" s="40"/>
      <c r="B107" s="41"/>
      <c r="C107" s="246" t="s">
        <v>174</v>
      </c>
      <c r="D107" s="246" t="s">
        <v>150</v>
      </c>
      <c r="E107" s="247" t="s">
        <v>1159</v>
      </c>
      <c r="F107" s="248" t="s">
        <v>1160</v>
      </c>
      <c r="G107" s="249" t="s">
        <v>138</v>
      </c>
      <c r="H107" s="250">
        <v>2</v>
      </c>
      <c r="I107" s="251"/>
      <c r="J107" s="252">
        <f>ROUND(I107*H107,2)</f>
        <v>0</v>
      </c>
      <c r="K107" s="248" t="s">
        <v>168</v>
      </c>
      <c r="L107" s="253"/>
      <c r="M107" s="254" t="s">
        <v>19</v>
      </c>
      <c r="N107" s="255" t="s">
        <v>41</v>
      </c>
      <c r="O107" s="86"/>
      <c r="P107" s="215">
        <f>O107*H107</f>
        <v>0</v>
      </c>
      <c r="Q107" s="215">
        <v>0.00069999999999999999</v>
      </c>
      <c r="R107" s="215">
        <f>Q107*H107</f>
        <v>0.0014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153</v>
      </c>
      <c r="AT107" s="217" t="s">
        <v>150</v>
      </c>
      <c r="AU107" s="217" t="s">
        <v>119</v>
      </c>
      <c r="AY107" s="19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119</v>
      </c>
      <c r="BK107" s="218">
        <f>ROUND(I107*H107,2)</f>
        <v>0</v>
      </c>
      <c r="BL107" s="19" t="s">
        <v>154</v>
      </c>
      <c r="BM107" s="217" t="s">
        <v>1161</v>
      </c>
    </row>
    <row r="108" s="2" customFormat="1">
      <c r="A108" s="40"/>
      <c r="B108" s="41"/>
      <c r="C108" s="42"/>
      <c r="D108" s="219" t="s">
        <v>130</v>
      </c>
      <c r="E108" s="42"/>
      <c r="F108" s="220" t="s">
        <v>1160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119</v>
      </c>
    </row>
    <row r="109" s="2" customFormat="1" ht="24.15" customHeight="1">
      <c r="A109" s="40"/>
      <c r="B109" s="41"/>
      <c r="C109" s="206" t="s">
        <v>179</v>
      </c>
      <c r="D109" s="206" t="s">
        <v>123</v>
      </c>
      <c r="E109" s="207" t="s">
        <v>1162</v>
      </c>
      <c r="F109" s="208" t="s">
        <v>1163</v>
      </c>
      <c r="G109" s="209" t="s">
        <v>138</v>
      </c>
      <c r="H109" s="210">
        <v>2</v>
      </c>
      <c r="I109" s="211"/>
      <c r="J109" s="212">
        <f>ROUND(I109*H109,2)</f>
        <v>0</v>
      </c>
      <c r="K109" s="208" t="s">
        <v>168</v>
      </c>
      <c r="L109" s="46"/>
      <c r="M109" s="213" t="s">
        <v>19</v>
      </c>
      <c r="N109" s="214" t="s">
        <v>41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154</v>
      </c>
      <c r="AT109" s="217" t="s">
        <v>123</v>
      </c>
      <c r="AU109" s="217" t="s">
        <v>119</v>
      </c>
      <c r="AY109" s="19" t="s">
        <v>120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119</v>
      </c>
      <c r="BK109" s="218">
        <f>ROUND(I109*H109,2)</f>
        <v>0</v>
      </c>
      <c r="BL109" s="19" t="s">
        <v>154</v>
      </c>
      <c r="BM109" s="217" t="s">
        <v>1164</v>
      </c>
    </row>
    <row r="110" s="2" customFormat="1">
      <c r="A110" s="40"/>
      <c r="B110" s="41"/>
      <c r="C110" s="42"/>
      <c r="D110" s="219" t="s">
        <v>130</v>
      </c>
      <c r="E110" s="42"/>
      <c r="F110" s="220" t="s">
        <v>1165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130</v>
      </c>
      <c r="AU110" s="19" t="s">
        <v>119</v>
      </c>
    </row>
    <row r="111" s="2" customFormat="1">
      <c r="A111" s="40"/>
      <c r="B111" s="41"/>
      <c r="C111" s="42"/>
      <c r="D111" s="256" t="s">
        <v>171</v>
      </c>
      <c r="E111" s="42"/>
      <c r="F111" s="257" t="s">
        <v>1166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171</v>
      </c>
      <c r="AU111" s="19" t="s">
        <v>119</v>
      </c>
    </row>
    <row r="112" s="13" customFormat="1">
      <c r="A112" s="13"/>
      <c r="B112" s="224"/>
      <c r="C112" s="225"/>
      <c r="D112" s="219" t="s">
        <v>132</v>
      </c>
      <c r="E112" s="226" t="s">
        <v>19</v>
      </c>
      <c r="F112" s="227" t="s">
        <v>1167</v>
      </c>
      <c r="G112" s="225"/>
      <c r="H112" s="228">
        <v>2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132</v>
      </c>
      <c r="AU112" s="234" t="s">
        <v>119</v>
      </c>
      <c r="AV112" s="13" t="s">
        <v>119</v>
      </c>
      <c r="AW112" s="13" t="s">
        <v>31</v>
      </c>
      <c r="AX112" s="13" t="s">
        <v>77</v>
      </c>
      <c r="AY112" s="234" t="s">
        <v>120</v>
      </c>
    </row>
    <row r="113" s="2" customFormat="1" ht="16.5" customHeight="1">
      <c r="A113" s="40"/>
      <c r="B113" s="41"/>
      <c r="C113" s="246" t="s">
        <v>184</v>
      </c>
      <c r="D113" s="246" t="s">
        <v>150</v>
      </c>
      <c r="E113" s="247" t="s">
        <v>1168</v>
      </c>
      <c r="F113" s="248" t="s">
        <v>1169</v>
      </c>
      <c r="G113" s="249" t="s">
        <v>138</v>
      </c>
      <c r="H113" s="250">
        <v>1</v>
      </c>
      <c r="I113" s="251"/>
      <c r="J113" s="252">
        <f>ROUND(I113*H113,2)</f>
        <v>0</v>
      </c>
      <c r="K113" s="248" t="s">
        <v>168</v>
      </c>
      <c r="L113" s="253"/>
      <c r="M113" s="254" t="s">
        <v>19</v>
      </c>
      <c r="N113" s="255" t="s">
        <v>41</v>
      </c>
      <c r="O113" s="86"/>
      <c r="P113" s="215">
        <f>O113*H113</f>
        <v>0</v>
      </c>
      <c r="Q113" s="215">
        <v>0.00050000000000000001</v>
      </c>
      <c r="R113" s="215">
        <f>Q113*H113</f>
        <v>0.00050000000000000001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153</v>
      </c>
      <c r="AT113" s="217" t="s">
        <v>150</v>
      </c>
      <c r="AU113" s="217" t="s">
        <v>119</v>
      </c>
      <c r="AY113" s="19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119</v>
      </c>
      <c r="BK113" s="218">
        <f>ROUND(I113*H113,2)</f>
        <v>0</v>
      </c>
      <c r="BL113" s="19" t="s">
        <v>154</v>
      </c>
      <c r="BM113" s="217" t="s">
        <v>1170</v>
      </c>
    </row>
    <row r="114" s="2" customFormat="1">
      <c r="A114" s="40"/>
      <c r="B114" s="41"/>
      <c r="C114" s="42"/>
      <c r="D114" s="219" t="s">
        <v>130</v>
      </c>
      <c r="E114" s="42"/>
      <c r="F114" s="220" t="s">
        <v>1169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130</v>
      </c>
      <c r="AU114" s="19" t="s">
        <v>119</v>
      </c>
    </row>
    <row r="115" s="2" customFormat="1" ht="16.5" customHeight="1">
      <c r="A115" s="40"/>
      <c r="B115" s="41"/>
      <c r="C115" s="246" t="s">
        <v>190</v>
      </c>
      <c r="D115" s="246" t="s">
        <v>150</v>
      </c>
      <c r="E115" s="247" t="s">
        <v>1171</v>
      </c>
      <c r="F115" s="248" t="s">
        <v>1172</v>
      </c>
      <c r="G115" s="249" t="s">
        <v>138</v>
      </c>
      <c r="H115" s="250">
        <v>1</v>
      </c>
      <c r="I115" s="251"/>
      <c r="J115" s="252">
        <f>ROUND(I115*H115,2)</f>
        <v>0</v>
      </c>
      <c r="K115" s="248" t="s">
        <v>168</v>
      </c>
      <c r="L115" s="253"/>
      <c r="M115" s="254" t="s">
        <v>19</v>
      </c>
      <c r="N115" s="255" t="s">
        <v>41</v>
      </c>
      <c r="O115" s="86"/>
      <c r="P115" s="215">
        <f>O115*H115</f>
        <v>0</v>
      </c>
      <c r="Q115" s="215">
        <v>0.00059999999999999995</v>
      </c>
      <c r="R115" s="215">
        <f>Q115*H115</f>
        <v>0.00059999999999999995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153</v>
      </c>
      <c r="AT115" s="217" t="s">
        <v>150</v>
      </c>
      <c r="AU115" s="217" t="s">
        <v>119</v>
      </c>
      <c r="AY115" s="19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119</v>
      </c>
      <c r="BK115" s="218">
        <f>ROUND(I115*H115,2)</f>
        <v>0</v>
      </c>
      <c r="BL115" s="19" t="s">
        <v>154</v>
      </c>
      <c r="BM115" s="217" t="s">
        <v>1173</v>
      </c>
    </row>
    <row r="116" s="2" customFormat="1">
      <c r="A116" s="40"/>
      <c r="B116" s="41"/>
      <c r="C116" s="42"/>
      <c r="D116" s="219" t="s">
        <v>130</v>
      </c>
      <c r="E116" s="42"/>
      <c r="F116" s="220" t="s">
        <v>1172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119</v>
      </c>
    </row>
    <row r="117" s="2" customFormat="1" ht="16.5" customHeight="1">
      <c r="A117" s="40"/>
      <c r="B117" s="41"/>
      <c r="C117" s="206" t="s">
        <v>194</v>
      </c>
      <c r="D117" s="206" t="s">
        <v>123</v>
      </c>
      <c r="E117" s="207" t="s">
        <v>1174</v>
      </c>
      <c r="F117" s="208" t="s">
        <v>1175</v>
      </c>
      <c r="G117" s="209" t="s">
        <v>160</v>
      </c>
      <c r="H117" s="210">
        <v>9.0299999999999994</v>
      </c>
      <c r="I117" s="211"/>
      <c r="J117" s="212">
        <f>ROUND(I117*H117,2)</f>
        <v>0</v>
      </c>
      <c r="K117" s="208" t="s">
        <v>168</v>
      </c>
      <c r="L117" s="46"/>
      <c r="M117" s="213" t="s">
        <v>19</v>
      </c>
      <c r="N117" s="214" t="s">
        <v>41</v>
      </c>
      <c r="O117" s="86"/>
      <c r="P117" s="215">
        <f>O117*H117</f>
        <v>0</v>
      </c>
      <c r="Q117" s="215">
        <v>0.00021000000000000001</v>
      </c>
      <c r="R117" s="215">
        <f>Q117*H117</f>
        <v>0.0018962999999999999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154</v>
      </c>
      <c r="AT117" s="217" t="s">
        <v>123</v>
      </c>
      <c r="AU117" s="217" t="s">
        <v>119</v>
      </c>
      <c r="AY117" s="19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119</v>
      </c>
      <c r="BK117" s="218">
        <f>ROUND(I117*H117,2)</f>
        <v>0</v>
      </c>
      <c r="BL117" s="19" t="s">
        <v>154</v>
      </c>
      <c r="BM117" s="217" t="s">
        <v>1176</v>
      </c>
    </row>
    <row r="118" s="2" customFormat="1">
      <c r="A118" s="40"/>
      <c r="B118" s="41"/>
      <c r="C118" s="42"/>
      <c r="D118" s="219" t="s">
        <v>130</v>
      </c>
      <c r="E118" s="42"/>
      <c r="F118" s="220" t="s">
        <v>1177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130</v>
      </c>
      <c r="AU118" s="19" t="s">
        <v>119</v>
      </c>
    </row>
    <row r="119" s="2" customFormat="1">
      <c r="A119" s="40"/>
      <c r="B119" s="41"/>
      <c r="C119" s="42"/>
      <c r="D119" s="256" t="s">
        <v>171</v>
      </c>
      <c r="E119" s="42"/>
      <c r="F119" s="257" t="s">
        <v>1178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171</v>
      </c>
      <c r="AU119" s="19" t="s">
        <v>119</v>
      </c>
    </row>
    <row r="120" s="13" customFormat="1">
      <c r="A120" s="13"/>
      <c r="B120" s="224"/>
      <c r="C120" s="225"/>
      <c r="D120" s="219" t="s">
        <v>132</v>
      </c>
      <c r="E120" s="226" t="s">
        <v>19</v>
      </c>
      <c r="F120" s="227" t="s">
        <v>1179</v>
      </c>
      <c r="G120" s="225"/>
      <c r="H120" s="228">
        <v>9.0299999999999994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119</v>
      </c>
      <c r="AV120" s="13" t="s">
        <v>119</v>
      </c>
      <c r="AW120" s="13" t="s">
        <v>31</v>
      </c>
      <c r="AX120" s="13" t="s">
        <v>77</v>
      </c>
      <c r="AY120" s="234" t="s">
        <v>120</v>
      </c>
    </row>
    <row r="121" s="2" customFormat="1" ht="16.5" customHeight="1">
      <c r="A121" s="40"/>
      <c r="B121" s="41"/>
      <c r="C121" s="206" t="s">
        <v>8</v>
      </c>
      <c r="D121" s="206" t="s">
        <v>123</v>
      </c>
      <c r="E121" s="207" t="s">
        <v>1180</v>
      </c>
      <c r="F121" s="208" t="s">
        <v>1181</v>
      </c>
      <c r="G121" s="209" t="s">
        <v>618</v>
      </c>
      <c r="H121" s="210">
        <v>0.028000000000000001</v>
      </c>
      <c r="I121" s="211"/>
      <c r="J121" s="212">
        <f>ROUND(I121*H121,2)</f>
        <v>0</v>
      </c>
      <c r="K121" s="208" t="s">
        <v>168</v>
      </c>
      <c r="L121" s="46"/>
      <c r="M121" s="213" t="s">
        <v>19</v>
      </c>
      <c r="N121" s="214" t="s">
        <v>41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154</v>
      </c>
      <c r="AT121" s="217" t="s">
        <v>123</v>
      </c>
      <c r="AU121" s="217" t="s">
        <v>119</v>
      </c>
      <c r="AY121" s="19" t="s">
        <v>120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119</v>
      </c>
      <c r="BK121" s="218">
        <f>ROUND(I121*H121,2)</f>
        <v>0</v>
      </c>
      <c r="BL121" s="19" t="s">
        <v>154</v>
      </c>
      <c r="BM121" s="217" t="s">
        <v>1182</v>
      </c>
    </row>
    <row r="122" s="2" customFormat="1">
      <c r="A122" s="40"/>
      <c r="B122" s="41"/>
      <c r="C122" s="42"/>
      <c r="D122" s="219" t="s">
        <v>130</v>
      </c>
      <c r="E122" s="42"/>
      <c r="F122" s="220" t="s">
        <v>1183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130</v>
      </c>
      <c r="AU122" s="19" t="s">
        <v>119</v>
      </c>
    </row>
    <row r="123" s="2" customFormat="1">
      <c r="A123" s="40"/>
      <c r="B123" s="41"/>
      <c r="C123" s="42"/>
      <c r="D123" s="256" t="s">
        <v>171</v>
      </c>
      <c r="E123" s="42"/>
      <c r="F123" s="257" t="s">
        <v>1184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171</v>
      </c>
      <c r="AU123" s="19" t="s">
        <v>119</v>
      </c>
    </row>
    <row r="124" s="12" customFormat="1" ht="22.8" customHeight="1">
      <c r="A124" s="12"/>
      <c r="B124" s="190"/>
      <c r="C124" s="191"/>
      <c r="D124" s="192" t="s">
        <v>68</v>
      </c>
      <c r="E124" s="204" t="s">
        <v>675</v>
      </c>
      <c r="F124" s="204" t="s">
        <v>676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SUM(P125:P145)</f>
        <v>0</v>
      </c>
      <c r="Q124" s="198"/>
      <c r="R124" s="199">
        <f>SUM(R125:R145)</f>
        <v>0.01146</v>
      </c>
      <c r="S124" s="198"/>
      <c r="T124" s="200">
        <f>SUM(T125:T145)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119</v>
      </c>
      <c r="AT124" s="202" t="s">
        <v>68</v>
      </c>
      <c r="AU124" s="202" t="s">
        <v>77</v>
      </c>
      <c r="AY124" s="201" t="s">
        <v>120</v>
      </c>
      <c r="BK124" s="203">
        <f>SUM(BK125:BK145)</f>
        <v>0</v>
      </c>
    </row>
    <row r="125" s="2" customFormat="1" ht="16.5" customHeight="1">
      <c r="A125" s="40"/>
      <c r="B125" s="41"/>
      <c r="C125" s="206" t="s">
        <v>203</v>
      </c>
      <c r="D125" s="206" t="s">
        <v>123</v>
      </c>
      <c r="E125" s="207" t="s">
        <v>1185</v>
      </c>
      <c r="F125" s="208" t="s">
        <v>1186</v>
      </c>
      <c r="G125" s="209" t="s">
        <v>160</v>
      </c>
      <c r="H125" s="210">
        <v>0.69999999999999996</v>
      </c>
      <c r="I125" s="211"/>
      <c r="J125" s="212">
        <f>ROUND(I125*H125,2)</f>
        <v>0</v>
      </c>
      <c r="K125" s="208" t="s">
        <v>168</v>
      </c>
      <c r="L125" s="46"/>
      <c r="M125" s="213" t="s">
        <v>19</v>
      </c>
      <c r="N125" s="214" t="s">
        <v>41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154</v>
      </c>
      <c r="AT125" s="217" t="s">
        <v>123</v>
      </c>
      <c r="AU125" s="217" t="s">
        <v>119</v>
      </c>
      <c r="AY125" s="19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119</v>
      </c>
      <c r="BK125" s="218">
        <f>ROUND(I125*H125,2)</f>
        <v>0</v>
      </c>
      <c r="BL125" s="19" t="s">
        <v>154</v>
      </c>
      <c r="BM125" s="217" t="s">
        <v>1187</v>
      </c>
    </row>
    <row r="126" s="2" customFormat="1">
      <c r="A126" s="40"/>
      <c r="B126" s="41"/>
      <c r="C126" s="42"/>
      <c r="D126" s="219" t="s">
        <v>130</v>
      </c>
      <c r="E126" s="42"/>
      <c r="F126" s="220" t="s">
        <v>1188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130</v>
      </c>
      <c r="AU126" s="19" t="s">
        <v>119</v>
      </c>
    </row>
    <row r="127" s="2" customFormat="1">
      <c r="A127" s="40"/>
      <c r="B127" s="41"/>
      <c r="C127" s="42"/>
      <c r="D127" s="256" t="s">
        <v>171</v>
      </c>
      <c r="E127" s="42"/>
      <c r="F127" s="257" t="s">
        <v>1189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171</v>
      </c>
      <c r="AU127" s="19" t="s">
        <v>119</v>
      </c>
    </row>
    <row r="128" s="2" customFormat="1" ht="16.5" customHeight="1">
      <c r="A128" s="40"/>
      <c r="B128" s="41"/>
      <c r="C128" s="246" t="s">
        <v>207</v>
      </c>
      <c r="D128" s="246" t="s">
        <v>150</v>
      </c>
      <c r="E128" s="247" t="s">
        <v>1190</v>
      </c>
      <c r="F128" s="248" t="s">
        <v>1191</v>
      </c>
      <c r="G128" s="249" t="s">
        <v>160</v>
      </c>
      <c r="H128" s="250">
        <v>0.69999999999999996</v>
      </c>
      <c r="I128" s="251"/>
      <c r="J128" s="252">
        <f>ROUND(I128*H128,2)</f>
        <v>0</v>
      </c>
      <c r="K128" s="248" t="s">
        <v>168</v>
      </c>
      <c r="L128" s="253"/>
      <c r="M128" s="254" t="s">
        <v>19</v>
      </c>
      <c r="N128" s="255" t="s">
        <v>41</v>
      </c>
      <c r="O128" s="86"/>
      <c r="P128" s="215">
        <f>O128*H128</f>
        <v>0</v>
      </c>
      <c r="Q128" s="215">
        <v>0.00059999999999999995</v>
      </c>
      <c r="R128" s="215">
        <f>Q128*H128</f>
        <v>0.00041999999999999996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153</v>
      </c>
      <c r="AT128" s="217" t="s">
        <v>150</v>
      </c>
      <c r="AU128" s="217" t="s">
        <v>119</v>
      </c>
      <c r="AY128" s="19" t="s">
        <v>120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119</v>
      </c>
      <c r="BK128" s="218">
        <f>ROUND(I128*H128,2)</f>
        <v>0</v>
      </c>
      <c r="BL128" s="19" t="s">
        <v>154</v>
      </c>
      <c r="BM128" s="217" t="s">
        <v>1192</v>
      </c>
    </row>
    <row r="129" s="2" customFormat="1">
      <c r="A129" s="40"/>
      <c r="B129" s="41"/>
      <c r="C129" s="42"/>
      <c r="D129" s="219" t="s">
        <v>130</v>
      </c>
      <c r="E129" s="42"/>
      <c r="F129" s="220" t="s">
        <v>1191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130</v>
      </c>
      <c r="AU129" s="19" t="s">
        <v>119</v>
      </c>
    </row>
    <row r="130" s="2" customFormat="1" ht="21.75" customHeight="1">
      <c r="A130" s="40"/>
      <c r="B130" s="41"/>
      <c r="C130" s="206" t="s">
        <v>213</v>
      </c>
      <c r="D130" s="206" t="s">
        <v>123</v>
      </c>
      <c r="E130" s="207" t="s">
        <v>1193</v>
      </c>
      <c r="F130" s="208" t="s">
        <v>1194</v>
      </c>
      <c r="G130" s="209" t="s">
        <v>160</v>
      </c>
      <c r="H130" s="210">
        <v>1.2</v>
      </c>
      <c r="I130" s="211"/>
      <c r="J130" s="212">
        <f>ROUND(I130*H130,2)</f>
        <v>0</v>
      </c>
      <c r="K130" s="208" t="s">
        <v>168</v>
      </c>
      <c r="L130" s="46"/>
      <c r="M130" s="213" t="s">
        <v>19</v>
      </c>
      <c r="N130" s="214" t="s">
        <v>41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154</v>
      </c>
      <c r="AT130" s="217" t="s">
        <v>123</v>
      </c>
      <c r="AU130" s="217" t="s">
        <v>119</v>
      </c>
      <c r="AY130" s="19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119</v>
      </c>
      <c r="BK130" s="218">
        <f>ROUND(I130*H130,2)</f>
        <v>0</v>
      </c>
      <c r="BL130" s="19" t="s">
        <v>154</v>
      </c>
      <c r="BM130" s="217" t="s">
        <v>1195</v>
      </c>
    </row>
    <row r="131" s="2" customFormat="1">
      <c r="A131" s="40"/>
      <c r="B131" s="41"/>
      <c r="C131" s="42"/>
      <c r="D131" s="219" t="s">
        <v>130</v>
      </c>
      <c r="E131" s="42"/>
      <c r="F131" s="220" t="s">
        <v>1196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130</v>
      </c>
      <c r="AU131" s="19" t="s">
        <v>119</v>
      </c>
    </row>
    <row r="132" s="2" customFormat="1">
      <c r="A132" s="40"/>
      <c r="B132" s="41"/>
      <c r="C132" s="42"/>
      <c r="D132" s="256" t="s">
        <v>171</v>
      </c>
      <c r="E132" s="42"/>
      <c r="F132" s="257" t="s">
        <v>1197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171</v>
      </c>
      <c r="AU132" s="19" t="s">
        <v>119</v>
      </c>
    </row>
    <row r="133" s="2" customFormat="1" ht="16.5" customHeight="1">
      <c r="A133" s="40"/>
      <c r="B133" s="41"/>
      <c r="C133" s="246" t="s">
        <v>154</v>
      </c>
      <c r="D133" s="246" t="s">
        <v>150</v>
      </c>
      <c r="E133" s="247" t="s">
        <v>1198</v>
      </c>
      <c r="F133" s="248" t="s">
        <v>1199</v>
      </c>
      <c r="G133" s="249" t="s">
        <v>160</v>
      </c>
      <c r="H133" s="250">
        <v>1.2</v>
      </c>
      <c r="I133" s="251"/>
      <c r="J133" s="252">
        <f>ROUND(I133*H133,2)</f>
        <v>0</v>
      </c>
      <c r="K133" s="248" t="s">
        <v>168</v>
      </c>
      <c r="L133" s="253"/>
      <c r="M133" s="254" t="s">
        <v>19</v>
      </c>
      <c r="N133" s="255" t="s">
        <v>41</v>
      </c>
      <c r="O133" s="86"/>
      <c r="P133" s="215">
        <f>O133*H133</f>
        <v>0</v>
      </c>
      <c r="Q133" s="215">
        <v>0.0082000000000000007</v>
      </c>
      <c r="R133" s="215">
        <f>Q133*H133</f>
        <v>0.0098399999999999998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153</v>
      </c>
      <c r="AT133" s="217" t="s">
        <v>150</v>
      </c>
      <c r="AU133" s="217" t="s">
        <v>119</v>
      </c>
      <c r="AY133" s="19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119</v>
      </c>
      <c r="BK133" s="218">
        <f>ROUND(I133*H133,2)</f>
        <v>0</v>
      </c>
      <c r="BL133" s="19" t="s">
        <v>154</v>
      </c>
      <c r="BM133" s="217" t="s">
        <v>1200</v>
      </c>
    </row>
    <row r="134" s="2" customFormat="1">
      <c r="A134" s="40"/>
      <c r="B134" s="41"/>
      <c r="C134" s="42"/>
      <c r="D134" s="219" t="s">
        <v>130</v>
      </c>
      <c r="E134" s="42"/>
      <c r="F134" s="220" t="s">
        <v>1199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130</v>
      </c>
      <c r="AU134" s="19" t="s">
        <v>119</v>
      </c>
    </row>
    <row r="135" s="2" customFormat="1" ht="16.5" customHeight="1">
      <c r="A135" s="40"/>
      <c r="B135" s="41"/>
      <c r="C135" s="246" t="s">
        <v>222</v>
      </c>
      <c r="D135" s="246" t="s">
        <v>150</v>
      </c>
      <c r="E135" s="247" t="s">
        <v>1201</v>
      </c>
      <c r="F135" s="248" t="s">
        <v>1202</v>
      </c>
      <c r="G135" s="249" t="s">
        <v>138</v>
      </c>
      <c r="H135" s="250">
        <v>1</v>
      </c>
      <c r="I135" s="251"/>
      <c r="J135" s="252">
        <f>ROUND(I135*H135,2)</f>
        <v>0</v>
      </c>
      <c r="K135" s="248" t="s">
        <v>168</v>
      </c>
      <c r="L135" s="253"/>
      <c r="M135" s="254" t="s">
        <v>19</v>
      </c>
      <c r="N135" s="255" t="s">
        <v>41</v>
      </c>
      <c r="O135" s="86"/>
      <c r="P135" s="215">
        <f>O135*H135</f>
        <v>0</v>
      </c>
      <c r="Q135" s="215">
        <v>0.0011999999999999999</v>
      </c>
      <c r="R135" s="215">
        <f>Q135*H135</f>
        <v>0.0011999999999999999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153</v>
      </c>
      <c r="AT135" s="217" t="s">
        <v>150</v>
      </c>
      <c r="AU135" s="217" t="s">
        <v>119</v>
      </c>
      <c r="AY135" s="19" t="s">
        <v>120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119</v>
      </c>
      <c r="BK135" s="218">
        <f>ROUND(I135*H135,2)</f>
        <v>0</v>
      </c>
      <c r="BL135" s="19" t="s">
        <v>154</v>
      </c>
      <c r="BM135" s="217" t="s">
        <v>1203</v>
      </c>
    </row>
    <row r="136" s="2" customFormat="1">
      <c r="A136" s="40"/>
      <c r="B136" s="41"/>
      <c r="C136" s="42"/>
      <c r="D136" s="219" t="s">
        <v>130</v>
      </c>
      <c r="E136" s="42"/>
      <c r="F136" s="220" t="s">
        <v>1202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130</v>
      </c>
      <c r="AU136" s="19" t="s">
        <v>119</v>
      </c>
    </row>
    <row r="137" s="2" customFormat="1" ht="21.75" customHeight="1">
      <c r="A137" s="40"/>
      <c r="B137" s="41"/>
      <c r="C137" s="206" t="s">
        <v>226</v>
      </c>
      <c r="D137" s="206" t="s">
        <v>123</v>
      </c>
      <c r="E137" s="207" t="s">
        <v>1204</v>
      </c>
      <c r="F137" s="208" t="s">
        <v>1205</v>
      </c>
      <c r="G137" s="209" t="s">
        <v>138</v>
      </c>
      <c r="H137" s="210">
        <v>1</v>
      </c>
      <c r="I137" s="211"/>
      <c r="J137" s="212">
        <f>ROUND(I137*H137,2)</f>
        <v>0</v>
      </c>
      <c r="K137" s="208" t="s">
        <v>168</v>
      </c>
      <c r="L137" s="46"/>
      <c r="M137" s="213" t="s">
        <v>19</v>
      </c>
      <c r="N137" s="214" t="s">
        <v>41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154</v>
      </c>
      <c r="AT137" s="217" t="s">
        <v>123</v>
      </c>
      <c r="AU137" s="217" t="s">
        <v>119</v>
      </c>
      <c r="AY137" s="19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119</v>
      </c>
      <c r="BK137" s="218">
        <f>ROUND(I137*H137,2)</f>
        <v>0</v>
      </c>
      <c r="BL137" s="19" t="s">
        <v>154</v>
      </c>
      <c r="BM137" s="217" t="s">
        <v>1206</v>
      </c>
    </row>
    <row r="138" s="2" customFormat="1">
      <c r="A138" s="40"/>
      <c r="B138" s="41"/>
      <c r="C138" s="42"/>
      <c r="D138" s="219" t="s">
        <v>130</v>
      </c>
      <c r="E138" s="42"/>
      <c r="F138" s="220" t="s">
        <v>1207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130</v>
      </c>
      <c r="AU138" s="19" t="s">
        <v>119</v>
      </c>
    </row>
    <row r="139" s="2" customFormat="1">
      <c r="A139" s="40"/>
      <c r="B139" s="41"/>
      <c r="C139" s="42"/>
      <c r="D139" s="256" t="s">
        <v>171</v>
      </c>
      <c r="E139" s="42"/>
      <c r="F139" s="257" t="s">
        <v>1208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171</v>
      </c>
      <c r="AU139" s="19" t="s">
        <v>119</v>
      </c>
    </row>
    <row r="140" s="13" customFormat="1">
      <c r="A140" s="13"/>
      <c r="B140" s="224"/>
      <c r="C140" s="225"/>
      <c r="D140" s="219" t="s">
        <v>132</v>
      </c>
      <c r="E140" s="226" t="s">
        <v>19</v>
      </c>
      <c r="F140" s="227" t="s">
        <v>77</v>
      </c>
      <c r="G140" s="225"/>
      <c r="H140" s="228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132</v>
      </c>
      <c r="AU140" s="234" t="s">
        <v>119</v>
      </c>
      <c r="AV140" s="13" t="s">
        <v>119</v>
      </c>
      <c r="AW140" s="13" t="s">
        <v>31</v>
      </c>
      <c r="AX140" s="13" t="s">
        <v>77</v>
      </c>
      <c r="AY140" s="234" t="s">
        <v>120</v>
      </c>
    </row>
    <row r="141" s="2" customFormat="1" ht="16.5" customHeight="1">
      <c r="A141" s="40"/>
      <c r="B141" s="41"/>
      <c r="C141" s="246" t="s">
        <v>231</v>
      </c>
      <c r="D141" s="246" t="s">
        <v>150</v>
      </c>
      <c r="E141" s="247" t="s">
        <v>1209</v>
      </c>
      <c r="F141" s="248" t="s">
        <v>1210</v>
      </c>
      <c r="G141" s="249" t="s">
        <v>138</v>
      </c>
      <c r="H141" s="250">
        <v>1</v>
      </c>
      <c r="I141" s="251"/>
      <c r="J141" s="252">
        <f>ROUND(I141*H141,2)</f>
        <v>0</v>
      </c>
      <c r="K141" s="248" t="s">
        <v>19</v>
      </c>
      <c r="L141" s="253"/>
      <c r="M141" s="254" t="s">
        <v>19</v>
      </c>
      <c r="N141" s="255" t="s">
        <v>41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153</v>
      </c>
      <c r="AT141" s="217" t="s">
        <v>150</v>
      </c>
      <c r="AU141" s="217" t="s">
        <v>119</v>
      </c>
      <c r="AY141" s="19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119</v>
      </c>
      <c r="BK141" s="218">
        <f>ROUND(I141*H141,2)</f>
        <v>0</v>
      </c>
      <c r="BL141" s="19" t="s">
        <v>154</v>
      </c>
      <c r="BM141" s="217" t="s">
        <v>1211</v>
      </c>
    </row>
    <row r="142" s="2" customFormat="1">
      <c r="A142" s="40"/>
      <c r="B142" s="41"/>
      <c r="C142" s="42"/>
      <c r="D142" s="219" t="s">
        <v>130</v>
      </c>
      <c r="E142" s="42"/>
      <c r="F142" s="220" t="s">
        <v>1212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130</v>
      </c>
      <c r="AU142" s="19" t="s">
        <v>119</v>
      </c>
    </row>
    <row r="143" s="2" customFormat="1" ht="16.5" customHeight="1">
      <c r="A143" s="40"/>
      <c r="B143" s="41"/>
      <c r="C143" s="206" t="s">
        <v>237</v>
      </c>
      <c r="D143" s="206" t="s">
        <v>123</v>
      </c>
      <c r="E143" s="207" t="s">
        <v>1213</v>
      </c>
      <c r="F143" s="208" t="s">
        <v>1214</v>
      </c>
      <c r="G143" s="209" t="s">
        <v>618</v>
      </c>
      <c r="H143" s="210">
        <v>0.010999999999999999</v>
      </c>
      <c r="I143" s="211"/>
      <c r="J143" s="212">
        <f>ROUND(I143*H143,2)</f>
        <v>0</v>
      </c>
      <c r="K143" s="208" t="s">
        <v>168</v>
      </c>
      <c r="L143" s="46"/>
      <c r="M143" s="213" t="s">
        <v>19</v>
      </c>
      <c r="N143" s="214" t="s">
        <v>41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154</v>
      </c>
      <c r="AT143" s="217" t="s">
        <v>123</v>
      </c>
      <c r="AU143" s="217" t="s">
        <v>119</v>
      </c>
      <c r="AY143" s="19" t="s">
        <v>120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119</v>
      </c>
      <c r="BK143" s="218">
        <f>ROUND(I143*H143,2)</f>
        <v>0</v>
      </c>
      <c r="BL143" s="19" t="s">
        <v>154</v>
      </c>
      <c r="BM143" s="217" t="s">
        <v>1215</v>
      </c>
    </row>
    <row r="144" s="2" customFormat="1">
      <c r="A144" s="40"/>
      <c r="B144" s="41"/>
      <c r="C144" s="42"/>
      <c r="D144" s="219" t="s">
        <v>130</v>
      </c>
      <c r="E144" s="42"/>
      <c r="F144" s="220" t="s">
        <v>1216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130</v>
      </c>
      <c r="AU144" s="19" t="s">
        <v>119</v>
      </c>
    </row>
    <row r="145" s="2" customFormat="1">
      <c r="A145" s="40"/>
      <c r="B145" s="41"/>
      <c r="C145" s="42"/>
      <c r="D145" s="256" t="s">
        <v>171</v>
      </c>
      <c r="E145" s="42"/>
      <c r="F145" s="257" t="s">
        <v>1217</v>
      </c>
      <c r="G145" s="42"/>
      <c r="H145" s="42"/>
      <c r="I145" s="221"/>
      <c r="J145" s="42"/>
      <c r="K145" s="42"/>
      <c r="L145" s="46"/>
      <c r="M145" s="258"/>
      <c r="N145" s="259"/>
      <c r="O145" s="260"/>
      <c r="P145" s="260"/>
      <c r="Q145" s="260"/>
      <c r="R145" s="260"/>
      <c r="S145" s="260"/>
      <c r="T145" s="261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171</v>
      </c>
      <c r="AU145" s="19" t="s">
        <v>119</v>
      </c>
    </row>
    <row r="146" s="2" customFormat="1" ht="6.96" customHeight="1">
      <c r="A146" s="40"/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46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2cd3EK1zfprBgTIRKNiL/JOBpAHTnXr17+6sDy5IXkLVywZhVly6Oi7Uno4mOHJldKCwZ/dJqNUz9Xp691ZsGQ==" hashValue="yjlxWr3FEVgQAy/a/luN1zQ98F+Jb2GKAO/soxniMwqpfznzQtdd7lxGozlfl6+fR1GutmxHU+XF5QyUZgpA2w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4_02/751111052"/>
    <hyperlink ref="F93" r:id="rId2" display="https://podminky.urs.cz/item/CS_URS_2024_02/751511182"/>
    <hyperlink ref="F103" r:id="rId3" display="https://podminky.urs.cz/item/CS_URS_2024_02/751514178"/>
    <hyperlink ref="F111" r:id="rId4" display="https://podminky.urs.cz/item/CS_URS_2024_02/751514776"/>
    <hyperlink ref="F119" r:id="rId5" display="https://podminky.urs.cz/item/CS_URS_2024_02/751572102"/>
    <hyperlink ref="F123" r:id="rId6" display="https://podminky.urs.cz/item/CS_URS_2024_02/998751121"/>
    <hyperlink ref="F127" r:id="rId7" display="https://podminky.urs.cz/item/CS_URS_2024_02/795941001"/>
    <hyperlink ref="F132" r:id="rId8" display="https://podminky.urs.cz/item/CS_URS_2024_02/795942013"/>
    <hyperlink ref="F139" r:id="rId9" display="https://podminky.urs.cz/item/CS_URS_2024_02/795991002"/>
    <hyperlink ref="F145" r:id="rId10" display="https://podminky.urs.cz/item/CS_URS_2024_02/998795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93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Oprava  bytu výpravní budovy Stařeč č. p. 143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28. 8. 2024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ROUND((SUM(BE83:BE107)),  2)</f>
        <v>0</v>
      </c>
      <c r="G33" s="40"/>
      <c r="H33" s="40"/>
      <c r="I33" s="150">
        <v>0.20999999999999999</v>
      </c>
      <c r="J33" s="149">
        <f>ROUND(((SUM(BE83:BE107))*I33),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ROUND((SUM(BF83:BF107)),  2)</f>
        <v>0</v>
      </c>
      <c r="G34" s="40"/>
      <c r="H34" s="40"/>
      <c r="I34" s="150">
        <v>0.12</v>
      </c>
      <c r="J34" s="149">
        <f>ROUND(((SUM(BF83:BF107))*I34),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ROUND((SUM(BH83:BH107)),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Oprava  bytu výpravní budovy Stařeč č. p. 143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28. 8. 2024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1219</v>
      </c>
      <c r="E61" s="170"/>
      <c r="F61" s="170"/>
      <c r="G61" s="170"/>
      <c r="H61" s="170"/>
      <c r="I61" s="170"/>
      <c r="J61" s="171">
        <f>J93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1220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1221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 xml:space="preserve">Oprava  bytu výpravní budovy Stařeč č. p. 143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VRN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28. 8. 2024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105</v>
      </c>
      <c r="D82" s="182" t="s">
        <v>54</v>
      </c>
      <c r="E82" s="182" t="s">
        <v>50</v>
      </c>
      <c r="F82" s="182" t="s">
        <v>51</v>
      </c>
      <c r="G82" s="182" t="s">
        <v>106</v>
      </c>
      <c r="H82" s="182" t="s">
        <v>107</v>
      </c>
      <c r="I82" s="182" t="s">
        <v>108</v>
      </c>
      <c r="J82" s="182" t="s">
        <v>98</v>
      </c>
      <c r="K82" s="183" t="s">
        <v>109</v>
      </c>
      <c r="L82" s="184"/>
      <c r="M82" s="94" t="s">
        <v>19</v>
      </c>
      <c r="N82" s="95" t="s">
        <v>39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P84+P93</f>
        <v>0</v>
      </c>
      <c r="Q83" s="98"/>
      <c r="R83" s="187">
        <f>R84+R93</f>
        <v>0</v>
      </c>
      <c r="S83" s="98"/>
      <c r="T83" s="188">
        <f>T84+T93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99</v>
      </c>
      <c r="BK83" s="189">
        <f>BK84+BK93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163</v>
      </c>
      <c r="F84" s="193" t="s">
        <v>164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SUM(P85:P92)</f>
        <v>0</v>
      </c>
      <c r="Q84" s="198"/>
      <c r="R84" s="199">
        <f>SUM(R85:R92)</f>
        <v>0</v>
      </c>
      <c r="S84" s="198"/>
      <c r="T84" s="200">
        <f>SUM(T85:T92)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135</v>
      </c>
      <c r="AT84" s="202" t="s">
        <v>68</v>
      </c>
      <c r="AU84" s="202" t="s">
        <v>69</v>
      </c>
      <c r="AY84" s="201" t="s">
        <v>120</v>
      </c>
      <c r="BK84" s="203">
        <f>SUM(BK85:BK92)</f>
        <v>0</v>
      </c>
    </row>
    <row r="85" s="2" customFormat="1" ht="37.8" customHeight="1">
      <c r="A85" s="40"/>
      <c r="B85" s="41"/>
      <c r="C85" s="206" t="s">
        <v>77</v>
      </c>
      <c r="D85" s="206" t="s">
        <v>123</v>
      </c>
      <c r="E85" s="207" t="s">
        <v>1222</v>
      </c>
      <c r="F85" s="208" t="s">
        <v>1223</v>
      </c>
      <c r="G85" s="209" t="s">
        <v>138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41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128</v>
      </c>
      <c r="AT85" s="217" t="s">
        <v>123</v>
      </c>
      <c r="AU85" s="217" t="s">
        <v>77</v>
      </c>
      <c r="AY85" s="19" t="s">
        <v>120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119</v>
      </c>
      <c r="BK85" s="218">
        <f>ROUND(I85*H85,2)</f>
        <v>0</v>
      </c>
      <c r="BL85" s="19" t="s">
        <v>128</v>
      </c>
      <c r="BM85" s="217" t="s">
        <v>1224</v>
      </c>
    </row>
    <row r="86" s="2" customFormat="1">
      <c r="A86" s="40"/>
      <c r="B86" s="41"/>
      <c r="C86" s="42"/>
      <c r="D86" s="219" t="s">
        <v>130</v>
      </c>
      <c r="E86" s="42"/>
      <c r="F86" s="220" t="s">
        <v>1225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130</v>
      </c>
      <c r="AU86" s="19" t="s">
        <v>77</v>
      </c>
    </row>
    <row r="87" s="2" customFormat="1" ht="33" customHeight="1">
      <c r="A87" s="40"/>
      <c r="B87" s="41"/>
      <c r="C87" s="206" t="s">
        <v>119</v>
      </c>
      <c r="D87" s="206" t="s">
        <v>123</v>
      </c>
      <c r="E87" s="207" t="s">
        <v>1226</v>
      </c>
      <c r="F87" s="208" t="s">
        <v>1227</v>
      </c>
      <c r="G87" s="209" t="s">
        <v>138</v>
      </c>
      <c r="H87" s="210">
        <v>5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41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128</v>
      </c>
      <c r="AT87" s="217" t="s">
        <v>123</v>
      </c>
      <c r="AU87" s="217" t="s">
        <v>77</v>
      </c>
      <c r="AY87" s="19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119</v>
      </c>
      <c r="BK87" s="218">
        <f>ROUND(I87*H87,2)</f>
        <v>0</v>
      </c>
      <c r="BL87" s="19" t="s">
        <v>128</v>
      </c>
      <c r="BM87" s="217" t="s">
        <v>1228</v>
      </c>
    </row>
    <row r="88" s="2" customFormat="1">
      <c r="A88" s="40"/>
      <c r="B88" s="41"/>
      <c r="C88" s="42"/>
      <c r="D88" s="219" t="s">
        <v>130</v>
      </c>
      <c r="E88" s="42"/>
      <c r="F88" s="220" t="s">
        <v>1227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77</v>
      </c>
    </row>
    <row r="89" s="2" customFormat="1" ht="24.15" customHeight="1">
      <c r="A89" s="40"/>
      <c r="B89" s="41"/>
      <c r="C89" s="206" t="s">
        <v>142</v>
      </c>
      <c r="D89" s="206" t="s">
        <v>123</v>
      </c>
      <c r="E89" s="207" t="s">
        <v>1229</v>
      </c>
      <c r="F89" s="208" t="s">
        <v>1230</v>
      </c>
      <c r="G89" s="209" t="s">
        <v>138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128</v>
      </c>
      <c r="AT89" s="217" t="s">
        <v>123</v>
      </c>
      <c r="AU89" s="217" t="s">
        <v>77</v>
      </c>
      <c r="AY89" s="19" t="s">
        <v>120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119</v>
      </c>
      <c r="BK89" s="218">
        <f>ROUND(I89*H89,2)</f>
        <v>0</v>
      </c>
      <c r="BL89" s="19" t="s">
        <v>128</v>
      </c>
      <c r="BM89" s="217" t="s">
        <v>1231</v>
      </c>
    </row>
    <row r="90" s="2" customFormat="1">
      <c r="A90" s="40"/>
      <c r="B90" s="41"/>
      <c r="C90" s="42"/>
      <c r="D90" s="219" t="s">
        <v>130</v>
      </c>
      <c r="E90" s="42"/>
      <c r="F90" s="220" t="s">
        <v>1230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130</v>
      </c>
      <c r="AU90" s="19" t="s">
        <v>77</v>
      </c>
    </row>
    <row r="91" s="2" customFormat="1" ht="24.15" customHeight="1">
      <c r="A91" s="40"/>
      <c r="B91" s="41"/>
      <c r="C91" s="206" t="s">
        <v>135</v>
      </c>
      <c r="D91" s="206" t="s">
        <v>123</v>
      </c>
      <c r="E91" s="207" t="s">
        <v>1232</v>
      </c>
      <c r="F91" s="208" t="s">
        <v>1233</v>
      </c>
      <c r="G91" s="209" t="s">
        <v>138</v>
      </c>
      <c r="H91" s="210">
        <v>23</v>
      </c>
      <c r="I91" s="211"/>
      <c r="J91" s="212">
        <f>ROUND(I91*H91,2)</f>
        <v>0</v>
      </c>
      <c r="K91" s="208" t="s">
        <v>19</v>
      </c>
      <c r="L91" s="46"/>
      <c r="M91" s="213" t="s">
        <v>19</v>
      </c>
      <c r="N91" s="214" t="s">
        <v>41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128</v>
      </c>
      <c r="AT91" s="217" t="s">
        <v>123</v>
      </c>
      <c r="AU91" s="217" t="s">
        <v>77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119</v>
      </c>
      <c r="BK91" s="218">
        <f>ROUND(I91*H91,2)</f>
        <v>0</v>
      </c>
      <c r="BL91" s="19" t="s">
        <v>128</v>
      </c>
      <c r="BM91" s="217" t="s">
        <v>1234</v>
      </c>
    </row>
    <row r="92" s="2" customFormat="1">
      <c r="A92" s="40"/>
      <c r="B92" s="41"/>
      <c r="C92" s="42"/>
      <c r="D92" s="219" t="s">
        <v>130</v>
      </c>
      <c r="E92" s="42"/>
      <c r="F92" s="220" t="s">
        <v>1233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77</v>
      </c>
    </row>
    <row r="93" s="12" customFormat="1" ht="25.92" customHeight="1">
      <c r="A93" s="12"/>
      <c r="B93" s="190"/>
      <c r="C93" s="191"/>
      <c r="D93" s="192" t="s">
        <v>68</v>
      </c>
      <c r="E93" s="193" t="s">
        <v>91</v>
      </c>
      <c r="F93" s="193" t="s">
        <v>1235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P94+P99</f>
        <v>0</v>
      </c>
      <c r="Q93" s="198"/>
      <c r="R93" s="199">
        <f>R94+R99</f>
        <v>0</v>
      </c>
      <c r="S93" s="198"/>
      <c r="T93" s="200">
        <f>T94+T99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157</v>
      </c>
      <c r="AT93" s="202" t="s">
        <v>68</v>
      </c>
      <c r="AU93" s="202" t="s">
        <v>69</v>
      </c>
      <c r="AY93" s="201" t="s">
        <v>120</v>
      </c>
      <c r="BK93" s="203">
        <f>BK94+BK99</f>
        <v>0</v>
      </c>
    </row>
    <row r="94" s="12" customFormat="1" ht="22.8" customHeight="1">
      <c r="A94" s="12"/>
      <c r="B94" s="190"/>
      <c r="C94" s="191"/>
      <c r="D94" s="192" t="s">
        <v>68</v>
      </c>
      <c r="E94" s="204" t="s">
        <v>1236</v>
      </c>
      <c r="F94" s="204" t="s">
        <v>1237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SUM(P95:P98)</f>
        <v>0</v>
      </c>
      <c r="Q94" s="198"/>
      <c r="R94" s="199">
        <f>SUM(R95:R98)</f>
        <v>0</v>
      </c>
      <c r="S94" s="198"/>
      <c r="T94" s="20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157</v>
      </c>
      <c r="AT94" s="202" t="s">
        <v>68</v>
      </c>
      <c r="AU94" s="202" t="s">
        <v>77</v>
      </c>
      <c r="AY94" s="201" t="s">
        <v>120</v>
      </c>
      <c r="BK94" s="203">
        <f>SUM(BK95:BK98)</f>
        <v>0</v>
      </c>
    </row>
    <row r="95" s="2" customFormat="1" ht="16.5" customHeight="1">
      <c r="A95" s="40"/>
      <c r="B95" s="41"/>
      <c r="C95" s="206" t="s">
        <v>157</v>
      </c>
      <c r="D95" s="206" t="s">
        <v>123</v>
      </c>
      <c r="E95" s="207" t="s">
        <v>1238</v>
      </c>
      <c r="F95" s="208" t="s">
        <v>1239</v>
      </c>
      <c r="G95" s="209" t="s">
        <v>1240</v>
      </c>
      <c r="H95" s="210">
        <v>3</v>
      </c>
      <c r="I95" s="211"/>
      <c r="J95" s="212">
        <f>ROUND(I95*H95,2)</f>
        <v>0</v>
      </c>
      <c r="K95" s="208" t="s">
        <v>1241</v>
      </c>
      <c r="L95" s="46"/>
      <c r="M95" s="213" t="s">
        <v>19</v>
      </c>
      <c r="N95" s="214" t="s">
        <v>41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1242</v>
      </c>
      <c r="AT95" s="217" t="s">
        <v>123</v>
      </c>
      <c r="AU95" s="217" t="s">
        <v>119</v>
      </c>
      <c r="AY95" s="19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119</v>
      </c>
      <c r="BK95" s="218">
        <f>ROUND(I95*H95,2)</f>
        <v>0</v>
      </c>
      <c r="BL95" s="19" t="s">
        <v>1242</v>
      </c>
      <c r="BM95" s="217" t="s">
        <v>1243</v>
      </c>
    </row>
    <row r="96" s="2" customFormat="1">
      <c r="A96" s="40"/>
      <c r="B96" s="41"/>
      <c r="C96" s="42"/>
      <c r="D96" s="219" t="s">
        <v>130</v>
      </c>
      <c r="E96" s="42"/>
      <c r="F96" s="220" t="s">
        <v>1239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119</v>
      </c>
    </row>
    <row r="97" s="2" customFormat="1">
      <c r="A97" s="40"/>
      <c r="B97" s="41"/>
      <c r="C97" s="42"/>
      <c r="D97" s="256" t="s">
        <v>171</v>
      </c>
      <c r="E97" s="42"/>
      <c r="F97" s="257" t="s">
        <v>1244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119</v>
      </c>
    </row>
    <row r="98" s="13" customFormat="1">
      <c r="A98" s="13"/>
      <c r="B98" s="224"/>
      <c r="C98" s="225"/>
      <c r="D98" s="219" t="s">
        <v>132</v>
      </c>
      <c r="E98" s="226" t="s">
        <v>19</v>
      </c>
      <c r="F98" s="227" t="s">
        <v>1245</v>
      </c>
      <c r="G98" s="225"/>
      <c r="H98" s="228">
        <v>3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132</v>
      </c>
      <c r="AU98" s="234" t="s">
        <v>119</v>
      </c>
      <c r="AV98" s="13" t="s">
        <v>119</v>
      </c>
      <c r="AW98" s="13" t="s">
        <v>31</v>
      </c>
      <c r="AX98" s="13" t="s">
        <v>77</v>
      </c>
      <c r="AY98" s="234" t="s">
        <v>120</v>
      </c>
    </row>
    <row r="99" s="12" customFormat="1" ht="22.8" customHeight="1">
      <c r="A99" s="12"/>
      <c r="B99" s="190"/>
      <c r="C99" s="191"/>
      <c r="D99" s="192" t="s">
        <v>68</v>
      </c>
      <c r="E99" s="204" t="s">
        <v>1246</v>
      </c>
      <c r="F99" s="204" t="s">
        <v>1247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SUM(P100:P107)</f>
        <v>0</v>
      </c>
      <c r="Q99" s="198"/>
      <c r="R99" s="199">
        <f>SUM(R100:R107)</f>
        <v>0</v>
      </c>
      <c r="S99" s="198"/>
      <c r="T99" s="200">
        <f>SUM(T100:T107)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157</v>
      </c>
      <c r="AT99" s="202" t="s">
        <v>68</v>
      </c>
      <c r="AU99" s="202" t="s">
        <v>77</v>
      </c>
      <c r="AY99" s="201" t="s">
        <v>120</v>
      </c>
      <c r="BK99" s="203">
        <f>SUM(BK100:BK107)</f>
        <v>0</v>
      </c>
    </row>
    <row r="100" s="2" customFormat="1" ht="16.5" customHeight="1">
      <c r="A100" s="40"/>
      <c r="B100" s="41"/>
      <c r="C100" s="206" t="s">
        <v>165</v>
      </c>
      <c r="D100" s="206" t="s">
        <v>123</v>
      </c>
      <c r="E100" s="207" t="s">
        <v>1248</v>
      </c>
      <c r="F100" s="208" t="s">
        <v>1249</v>
      </c>
      <c r="G100" s="209" t="s">
        <v>138</v>
      </c>
      <c r="H100" s="210">
        <v>1</v>
      </c>
      <c r="I100" s="211"/>
      <c r="J100" s="212">
        <f>ROUND(I100*H100,2)</f>
        <v>0</v>
      </c>
      <c r="K100" s="208" t="s">
        <v>1241</v>
      </c>
      <c r="L100" s="46"/>
      <c r="M100" s="213" t="s">
        <v>19</v>
      </c>
      <c r="N100" s="214" t="s">
        <v>41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1242</v>
      </c>
      <c r="AT100" s="217" t="s">
        <v>123</v>
      </c>
      <c r="AU100" s="217" t="s">
        <v>119</v>
      </c>
      <c r="AY100" s="19" t="s">
        <v>120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119</v>
      </c>
      <c r="BK100" s="218">
        <f>ROUND(I100*H100,2)</f>
        <v>0</v>
      </c>
      <c r="BL100" s="19" t="s">
        <v>1242</v>
      </c>
      <c r="BM100" s="217" t="s">
        <v>1250</v>
      </c>
    </row>
    <row r="101" s="2" customFormat="1">
      <c r="A101" s="40"/>
      <c r="B101" s="41"/>
      <c r="C101" s="42"/>
      <c r="D101" s="219" t="s">
        <v>130</v>
      </c>
      <c r="E101" s="42"/>
      <c r="F101" s="220" t="s">
        <v>1249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119</v>
      </c>
    </row>
    <row r="102" s="2" customFormat="1">
      <c r="A102" s="40"/>
      <c r="B102" s="41"/>
      <c r="C102" s="42"/>
      <c r="D102" s="256" t="s">
        <v>171</v>
      </c>
      <c r="E102" s="42"/>
      <c r="F102" s="257" t="s">
        <v>1251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171</v>
      </c>
      <c r="AU102" s="19" t="s">
        <v>119</v>
      </c>
    </row>
    <row r="103" s="13" customFormat="1">
      <c r="A103" s="13"/>
      <c r="B103" s="224"/>
      <c r="C103" s="225"/>
      <c r="D103" s="219" t="s">
        <v>132</v>
      </c>
      <c r="E103" s="226" t="s">
        <v>19</v>
      </c>
      <c r="F103" s="227" t="s">
        <v>1252</v>
      </c>
      <c r="G103" s="225"/>
      <c r="H103" s="228">
        <v>1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132</v>
      </c>
      <c r="AU103" s="234" t="s">
        <v>119</v>
      </c>
      <c r="AV103" s="13" t="s">
        <v>119</v>
      </c>
      <c r="AW103" s="13" t="s">
        <v>31</v>
      </c>
      <c r="AX103" s="13" t="s">
        <v>77</v>
      </c>
      <c r="AY103" s="234" t="s">
        <v>120</v>
      </c>
    </row>
    <row r="104" s="2" customFormat="1" ht="16.5" customHeight="1">
      <c r="A104" s="40"/>
      <c r="B104" s="41"/>
      <c r="C104" s="206" t="s">
        <v>174</v>
      </c>
      <c r="D104" s="206" t="s">
        <v>123</v>
      </c>
      <c r="E104" s="207" t="s">
        <v>1253</v>
      </c>
      <c r="F104" s="208" t="s">
        <v>1254</v>
      </c>
      <c r="G104" s="209" t="s">
        <v>160</v>
      </c>
      <c r="H104" s="210">
        <v>90</v>
      </c>
      <c r="I104" s="211"/>
      <c r="J104" s="212">
        <f>ROUND(I104*H104,2)</f>
        <v>0</v>
      </c>
      <c r="K104" s="208" t="s">
        <v>1241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1242</v>
      </c>
      <c r="AT104" s="217" t="s">
        <v>123</v>
      </c>
      <c r="AU104" s="217" t="s">
        <v>119</v>
      </c>
      <c r="AY104" s="19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119</v>
      </c>
      <c r="BK104" s="218">
        <f>ROUND(I104*H104,2)</f>
        <v>0</v>
      </c>
      <c r="BL104" s="19" t="s">
        <v>1242</v>
      </c>
      <c r="BM104" s="217" t="s">
        <v>1255</v>
      </c>
    </row>
    <row r="105" s="2" customFormat="1">
      <c r="A105" s="40"/>
      <c r="B105" s="41"/>
      <c r="C105" s="42"/>
      <c r="D105" s="219" t="s">
        <v>130</v>
      </c>
      <c r="E105" s="42"/>
      <c r="F105" s="220" t="s">
        <v>1254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119</v>
      </c>
    </row>
    <row r="106" s="2" customFormat="1">
      <c r="A106" s="40"/>
      <c r="B106" s="41"/>
      <c r="C106" s="42"/>
      <c r="D106" s="256" t="s">
        <v>171</v>
      </c>
      <c r="E106" s="42"/>
      <c r="F106" s="257" t="s">
        <v>1256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171</v>
      </c>
      <c r="AU106" s="19" t="s">
        <v>119</v>
      </c>
    </row>
    <row r="107" s="13" customFormat="1">
      <c r="A107" s="13"/>
      <c r="B107" s="224"/>
      <c r="C107" s="225"/>
      <c r="D107" s="219" t="s">
        <v>132</v>
      </c>
      <c r="E107" s="226" t="s">
        <v>19</v>
      </c>
      <c r="F107" s="227" t="s">
        <v>1257</v>
      </c>
      <c r="G107" s="225"/>
      <c r="H107" s="228">
        <v>90</v>
      </c>
      <c r="I107" s="229"/>
      <c r="J107" s="225"/>
      <c r="K107" s="225"/>
      <c r="L107" s="230"/>
      <c r="M107" s="275"/>
      <c r="N107" s="276"/>
      <c r="O107" s="276"/>
      <c r="P107" s="276"/>
      <c r="Q107" s="276"/>
      <c r="R107" s="276"/>
      <c r="S107" s="276"/>
      <c r="T107" s="27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132</v>
      </c>
      <c r="AU107" s="234" t="s">
        <v>119</v>
      </c>
      <c r="AV107" s="13" t="s">
        <v>119</v>
      </c>
      <c r="AW107" s="13" t="s">
        <v>31</v>
      </c>
      <c r="AX107" s="13" t="s">
        <v>77</v>
      </c>
      <c r="AY107" s="234" t="s">
        <v>120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/IRdsxbz8GQXtcO2hj+hO1kUmE2kEYaUNdJOQOj9QJihn/GMnTnseN5CoMeh+y8odgVbYvfUK21p9AG8KfkQ/w==" hashValue="8qn25fmlLJeVI9pu9islswMJKo3QDAgDZAp2D9cLoMBZJi1ASEZgq8y0/UwHa4LRX5ENc2VedSsZOeTYkcz8dw==" algorithmName="SHA-512" password="CC35"/>
  <autoFilter ref="C82:K10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7" r:id="rId1" display="https://podminky.urs.cz/item/CS_URS_2024_01/013254000"/>
    <hyperlink ref="F102" r:id="rId2" display="https://podminky.urs.cz/item/CS_URS_2024_01/032002000"/>
    <hyperlink ref="F106" r:id="rId3" display="https://podminky.urs.cz/item/CS_URS_2024_01/03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1258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1259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1260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1261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1262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1263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1264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1265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1266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1267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1268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76</v>
      </c>
      <c r="F18" s="289" t="s">
        <v>1269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1270</v>
      </c>
      <c r="F19" s="289" t="s">
        <v>1271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1272</v>
      </c>
      <c r="F20" s="289" t="s">
        <v>1273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1274</v>
      </c>
      <c r="F21" s="289" t="s">
        <v>1275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163</v>
      </c>
      <c r="F22" s="289" t="s">
        <v>164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1276</v>
      </c>
      <c r="F23" s="289" t="s">
        <v>1277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1278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1279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1280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1281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1282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1283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1284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1285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1286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105</v>
      </c>
      <c r="F36" s="289"/>
      <c r="G36" s="289" t="s">
        <v>1287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1288</v>
      </c>
      <c r="F37" s="289"/>
      <c r="G37" s="289" t="s">
        <v>1289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50</v>
      </c>
      <c r="F38" s="289"/>
      <c r="G38" s="289" t="s">
        <v>1290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51</v>
      </c>
      <c r="F39" s="289"/>
      <c r="G39" s="289" t="s">
        <v>1291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106</v>
      </c>
      <c r="F40" s="289"/>
      <c r="G40" s="289" t="s">
        <v>1292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107</v>
      </c>
      <c r="F41" s="289"/>
      <c r="G41" s="289" t="s">
        <v>1293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1294</v>
      </c>
      <c r="F42" s="289"/>
      <c r="G42" s="289" t="s">
        <v>1295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1296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1297</v>
      </c>
      <c r="F44" s="289"/>
      <c r="G44" s="289" t="s">
        <v>1298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109</v>
      </c>
      <c r="F45" s="289"/>
      <c r="G45" s="289" t="s">
        <v>1299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1300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1301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1302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1303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1304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1305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1306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1307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1308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1309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1310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1311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1312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1313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1314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1315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1316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1317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1318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1319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1320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1321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1322</v>
      </c>
      <c r="D76" s="307"/>
      <c r="E76" s="307"/>
      <c r="F76" s="307" t="s">
        <v>1323</v>
      </c>
      <c r="G76" s="308"/>
      <c r="H76" s="307" t="s">
        <v>51</v>
      </c>
      <c r="I76" s="307" t="s">
        <v>54</v>
      </c>
      <c r="J76" s="307" t="s">
        <v>1324</v>
      </c>
      <c r="K76" s="306"/>
    </row>
    <row r="77" s="1" customFormat="1" ht="17.25" customHeight="1">
      <c r="B77" s="304"/>
      <c r="C77" s="309" t="s">
        <v>1325</v>
      </c>
      <c r="D77" s="309"/>
      <c r="E77" s="309"/>
      <c r="F77" s="310" t="s">
        <v>1326</v>
      </c>
      <c r="G77" s="311"/>
      <c r="H77" s="309"/>
      <c r="I77" s="309"/>
      <c r="J77" s="309" t="s">
        <v>1327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50</v>
      </c>
      <c r="D79" s="314"/>
      <c r="E79" s="314"/>
      <c r="F79" s="315" t="s">
        <v>1328</v>
      </c>
      <c r="G79" s="316"/>
      <c r="H79" s="292" t="s">
        <v>1329</v>
      </c>
      <c r="I79" s="292" t="s">
        <v>1330</v>
      </c>
      <c r="J79" s="292">
        <v>20</v>
      </c>
      <c r="K79" s="306"/>
    </row>
    <row r="80" s="1" customFormat="1" ht="15" customHeight="1">
      <c r="B80" s="304"/>
      <c r="C80" s="292" t="s">
        <v>1331</v>
      </c>
      <c r="D80" s="292"/>
      <c r="E80" s="292"/>
      <c r="F80" s="315" t="s">
        <v>1328</v>
      </c>
      <c r="G80" s="316"/>
      <c r="H80" s="292" t="s">
        <v>1332</v>
      </c>
      <c r="I80" s="292" t="s">
        <v>1330</v>
      </c>
      <c r="J80" s="292">
        <v>120</v>
      </c>
      <c r="K80" s="306"/>
    </row>
    <row r="81" s="1" customFormat="1" ht="15" customHeight="1">
      <c r="B81" s="317"/>
      <c r="C81" s="292" t="s">
        <v>1333</v>
      </c>
      <c r="D81" s="292"/>
      <c r="E81" s="292"/>
      <c r="F81" s="315" t="s">
        <v>1334</v>
      </c>
      <c r="G81" s="316"/>
      <c r="H81" s="292" t="s">
        <v>1335</v>
      </c>
      <c r="I81" s="292" t="s">
        <v>1330</v>
      </c>
      <c r="J81" s="292">
        <v>50</v>
      </c>
      <c r="K81" s="306"/>
    </row>
    <row r="82" s="1" customFormat="1" ht="15" customHeight="1">
      <c r="B82" s="317"/>
      <c r="C82" s="292" t="s">
        <v>1336</v>
      </c>
      <c r="D82" s="292"/>
      <c r="E82" s="292"/>
      <c r="F82" s="315" t="s">
        <v>1328</v>
      </c>
      <c r="G82" s="316"/>
      <c r="H82" s="292" t="s">
        <v>1337</v>
      </c>
      <c r="I82" s="292" t="s">
        <v>1338</v>
      </c>
      <c r="J82" s="292"/>
      <c r="K82" s="306"/>
    </row>
    <row r="83" s="1" customFormat="1" ht="15" customHeight="1">
      <c r="B83" s="317"/>
      <c r="C83" s="318" t="s">
        <v>1339</v>
      </c>
      <c r="D83" s="318"/>
      <c r="E83" s="318"/>
      <c r="F83" s="319" t="s">
        <v>1334</v>
      </c>
      <c r="G83" s="318"/>
      <c r="H83" s="318" t="s">
        <v>1340</v>
      </c>
      <c r="I83" s="318" t="s">
        <v>1330</v>
      </c>
      <c r="J83" s="318">
        <v>15</v>
      </c>
      <c r="K83" s="306"/>
    </row>
    <row r="84" s="1" customFormat="1" ht="15" customHeight="1">
      <c r="B84" s="317"/>
      <c r="C84" s="318" t="s">
        <v>1341</v>
      </c>
      <c r="D84" s="318"/>
      <c r="E84" s="318"/>
      <c r="F84" s="319" t="s">
        <v>1334</v>
      </c>
      <c r="G84" s="318"/>
      <c r="H84" s="318" t="s">
        <v>1342</v>
      </c>
      <c r="I84" s="318" t="s">
        <v>1330</v>
      </c>
      <c r="J84" s="318">
        <v>15</v>
      </c>
      <c r="K84" s="306"/>
    </row>
    <row r="85" s="1" customFormat="1" ht="15" customHeight="1">
      <c r="B85" s="317"/>
      <c r="C85" s="318" t="s">
        <v>1343</v>
      </c>
      <c r="D85" s="318"/>
      <c r="E85" s="318"/>
      <c r="F85" s="319" t="s">
        <v>1334</v>
      </c>
      <c r="G85" s="318"/>
      <c r="H85" s="318" t="s">
        <v>1344</v>
      </c>
      <c r="I85" s="318" t="s">
        <v>1330</v>
      </c>
      <c r="J85" s="318">
        <v>20</v>
      </c>
      <c r="K85" s="306"/>
    </row>
    <row r="86" s="1" customFormat="1" ht="15" customHeight="1">
      <c r="B86" s="317"/>
      <c r="C86" s="318" t="s">
        <v>1345</v>
      </c>
      <c r="D86" s="318"/>
      <c r="E86" s="318"/>
      <c r="F86" s="319" t="s">
        <v>1334</v>
      </c>
      <c r="G86" s="318"/>
      <c r="H86" s="318" t="s">
        <v>1346</v>
      </c>
      <c r="I86" s="318" t="s">
        <v>1330</v>
      </c>
      <c r="J86" s="318">
        <v>20</v>
      </c>
      <c r="K86" s="306"/>
    </row>
    <row r="87" s="1" customFormat="1" ht="15" customHeight="1">
      <c r="B87" s="317"/>
      <c r="C87" s="292" t="s">
        <v>1347</v>
      </c>
      <c r="D87" s="292"/>
      <c r="E87" s="292"/>
      <c r="F87" s="315" t="s">
        <v>1334</v>
      </c>
      <c r="G87" s="316"/>
      <c r="H87" s="292" t="s">
        <v>1348</v>
      </c>
      <c r="I87" s="292" t="s">
        <v>1330</v>
      </c>
      <c r="J87" s="292">
        <v>50</v>
      </c>
      <c r="K87" s="306"/>
    </row>
    <row r="88" s="1" customFormat="1" ht="15" customHeight="1">
      <c r="B88" s="317"/>
      <c r="C88" s="292" t="s">
        <v>1349</v>
      </c>
      <c r="D88" s="292"/>
      <c r="E88" s="292"/>
      <c r="F88" s="315" t="s">
        <v>1334</v>
      </c>
      <c r="G88" s="316"/>
      <c r="H88" s="292" t="s">
        <v>1350</v>
      </c>
      <c r="I88" s="292" t="s">
        <v>1330</v>
      </c>
      <c r="J88" s="292">
        <v>20</v>
      </c>
      <c r="K88" s="306"/>
    </row>
    <row r="89" s="1" customFormat="1" ht="15" customHeight="1">
      <c r="B89" s="317"/>
      <c r="C89" s="292" t="s">
        <v>1351</v>
      </c>
      <c r="D89" s="292"/>
      <c r="E89" s="292"/>
      <c r="F89" s="315" t="s">
        <v>1334</v>
      </c>
      <c r="G89" s="316"/>
      <c r="H89" s="292" t="s">
        <v>1352</v>
      </c>
      <c r="I89" s="292" t="s">
        <v>1330</v>
      </c>
      <c r="J89" s="292">
        <v>20</v>
      </c>
      <c r="K89" s="306"/>
    </row>
    <row r="90" s="1" customFormat="1" ht="15" customHeight="1">
      <c r="B90" s="317"/>
      <c r="C90" s="292" t="s">
        <v>1353</v>
      </c>
      <c r="D90" s="292"/>
      <c r="E90" s="292"/>
      <c r="F90" s="315" t="s">
        <v>1334</v>
      </c>
      <c r="G90" s="316"/>
      <c r="H90" s="292" t="s">
        <v>1354</v>
      </c>
      <c r="I90" s="292" t="s">
        <v>1330</v>
      </c>
      <c r="J90" s="292">
        <v>50</v>
      </c>
      <c r="K90" s="306"/>
    </row>
    <row r="91" s="1" customFormat="1" ht="15" customHeight="1">
      <c r="B91" s="317"/>
      <c r="C91" s="292" t="s">
        <v>1355</v>
      </c>
      <c r="D91" s="292"/>
      <c r="E91" s="292"/>
      <c r="F91" s="315" t="s">
        <v>1334</v>
      </c>
      <c r="G91" s="316"/>
      <c r="H91" s="292" t="s">
        <v>1355</v>
      </c>
      <c r="I91" s="292" t="s">
        <v>1330</v>
      </c>
      <c r="J91" s="292">
        <v>50</v>
      </c>
      <c r="K91" s="306"/>
    </row>
    <row r="92" s="1" customFormat="1" ht="15" customHeight="1">
      <c r="B92" s="317"/>
      <c r="C92" s="292" t="s">
        <v>1356</v>
      </c>
      <c r="D92" s="292"/>
      <c r="E92" s="292"/>
      <c r="F92" s="315" t="s">
        <v>1334</v>
      </c>
      <c r="G92" s="316"/>
      <c r="H92" s="292" t="s">
        <v>1357</v>
      </c>
      <c r="I92" s="292" t="s">
        <v>1330</v>
      </c>
      <c r="J92" s="292">
        <v>255</v>
      </c>
      <c r="K92" s="306"/>
    </row>
    <row r="93" s="1" customFormat="1" ht="15" customHeight="1">
      <c r="B93" s="317"/>
      <c r="C93" s="292" t="s">
        <v>1358</v>
      </c>
      <c r="D93" s="292"/>
      <c r="E93" s="292"/>
      <c r="F93" s="315" t="s">
        <v>1328</v>
      </c>
      <c r="G93" s="316"/>
      <c r="H93" s="292" t="s">
        <v>1359</v>
      </c>
      <c r="I93" s="292" t="s">
        <v>1360</v>
      </c>
      <c r="J93" s="292"/>
      <c r="K93" s="306"/>
    </row>
    <row r="94" s="1" customFormat="1" ht="15" customHeight="1">
      <c r="B94" s="317"/>
      <c r="C94" s="292" t="s">
        <v>1361</v>
      </c>
      <c r="D94" s="292"/>
      <c r="E94" s="292"/>
      <c r="F94" s="315" t="s">
        <v>1328</v>
      </c>
      <c r="G94" s="316"/>
      <c r="H94" s="292" t="s">
        <v>1362</v>
      </c>
      <c r="I94" s="292" t="s">
        <v>1363</v>
      </c>
      <c r="J94" s="292"/>
      <c r="K94" s="306"/>
    </row>
    <row r="95" s="1" customFormat="1" ht="15" customHeight="1">
      <c r="B95" s="317"/>
      <c r="C95" s="292" t="s">
        <v>1364</v>
      </c>
      <c r="D95" s="292"/>
      <c r="E95" s="292"/>
      <c r="F95" s="315" t="s">
        <v>1328</v>
      </c>
      <c r="G95" s="316"/>
      <c r="H95" s="292" t="s">
        <v>1364</v>
      </c>
      <c r="I95" s="292" t="s">
        <v>1363</v>
      </c>
      <c r="J95" s="292"/>
      <c r="K95" s="306"/>
    </row>
    <row r="96" s="1" customFormat="1" ht="15" customHeight="1">
      <c r="B96" s="317"/>
      <c r="C96" s="292" t="s">
        <v>35</v>
      </c>
      <c r="D96" s="292"/>
      <c r="E96" s="292"/>
      <c r="F96" s="315" t="s">
        <v>1328</v>
      </c>
      <c r="G96" s="316"/>
      <c r="H96" s="292" t="s">
        <v>1365</v>
      </c>
      <c r="I96" s="292" t="s">
        <v>1363</v>
      </c>
      <c r="J96" s="292"/>
      <c r="K96" s="306"/>
    </row>
    <row r="97" s="1" customFormat="1" ht="15" customHeight="1">
      <c r="B97" s="317"/>
      <c r="C97" s="292" t="s">
        <v>45</v>
      </c>
      <c r="D97" s="292"/>
      <c r="E97" s="292"/>
      <c r="F97" s="315" t="s">
        <v>1328</v>
      </c>
      <c r="G97" s="316"/>
      <c r="H97" s="292" t="s">
        <v>1366</v>
      </c>
      <c r="I97" s="292" t="s">
        <v>1363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1367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1322</v>
      </c>
      <c r="D103" s="307"/>
      <c r="E103" s="307"/>
      <c r="F103" s="307" t="s">
        <v>1323</v>
      </c>
      <c r="G103" s="308"/>
      <c r="H103" s="307" t="s">
        <v>51</v>
      </c>
      <c r="I103" s="307" t="s">
        <v>54</v>
      </c>
      <c r="J103" s="307" t="s">
        <v>1324</v>
      </c>
      <c r="K103" s="306"/>
    </row>
    <row r="104" s="1" customFormat="1" ht="17.25" customHeight="1">
      <c r="B104" s="304"/>
      <c r="C104" s="309" t="s">
        <v>1325</v>
      </c>
      <c r="D104" s="309"/>
      <c r="E104" s="309"/>
      <c r="F104" s="310" t="s">
        <v>1326</v>
      </c>
      <c r="G104" s="311"/>
      <c r="H104" s="309"/>
      <c r="I104" s="309"/>
      <c r="J104" s="309" t="s">
        <v>1327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50</v>
      </c>
      <c r="D106" s="314"/>
      <c r="E106" s="314"/>
      <c r="F106" s="315" t="s">
        <v>1328</v>
      </c>
      <c r="G106" s="292"/>
      <c r="H106" s="292" t="s">
        <v>1368</v>
      </c>
      <c r="I106" s="292" t="s">
        <v>1330</v>
      </c>
      <c r="J106" s="292">
        <v>20</v>
      </c>
      <c r="K106" s="306"/>
    </row>
    <row r="107" s="1" customFormat="1" ht="15" customHeight="1">
      <c r="B107" s="304"/>
      <c r="C107" s="292" t="s">
        <v>1331</v>
      </c>
      <c r="D107" s="292"/>
      <c r="E107" s="292"/>
      <c r="F107" s="315" t="s">
        <v>1328</v>
      </c>
      <c r="G107" s="292"/>
      <c r="H107" s="292" t="s">
        <v>1368</v>
      </c>
      <c r="I107" s="292" t="s">
        <v>1330</v>
      </c>
      <c r="J107" s="292">
        <v>120</v>
      </c>
      <c r="K107" s="306"/>
    </row>
    <row r="108" s="1" customFormat="1" ht="15" customHeight="1">
      <c r="B108" s="317"/>
      <c r="C108" s="292" t="s">
        <v>1333</v>
      </c>
      <c r="D108" s="292"/>
      <c r="E108" s="292"/>
      <c r="F108" s="315" t="s">
        <v>1334</v>
      </c>
      <c r="G108" s="292"/>
      <c r="H108" s="292" t="s">
        <v>1368</v>
      </c>
      <c r="I108" s="292" t="s">
        <v>1330</v>
      </c>
      <c r="J108" s="292">
        <v>50</v>
      </c>
      <c r="K108" s="306"/>
    </row>
    <row r="109" s="1" customFormat="1" ht="15" customHeight="1">
      <c r="B109" s="317"/>
      <c r="C109" s="292" t="s">
        <v>1336</v>
      </c>
      <c r="D109" s="292"/>
      <c r="E109" s="292"/>
      <c r="F109" s="315" t="s">
        <v>1328</v>
      </c>
      <c r="G109" s="292"/>
      <c r="H109" s="292" t="s">
        <v>1368</v>
      </c>
      <c r="I109" s="292" t="s">
        <v>1338</v>
      </c>
      <c r="J109" s="292"/>
      <c r="K109" s="306"/>
    </row>
    <row r="110" s="1" customFormat="1" ht="15" customHeight="1">
      <c r="B110" s="317"/>
      <c r="C110" s="292" t="s">
        <v>1347</v>
      </c>
      <c r="D110" s="292"/>
      <c r="E110" s="292"/>
      <c r="F110" s="315" t="s">
        <v>1334</v>
      </c>
      <c r="G110" s="292"/>
      <c r="H110" s="292" t="s">
        <v>1368</v>
      </c>
      <c r="I110" s="292" t="s">
        <v>1330</v>
      </c>
      <c r="J110" s="292">
        <v>50</v>
      </c>
      <c r="K110" s="306"/>
    </row>
    <row r="111" s="1" customFormat="1" ht="15" customHeight="1">
      <c r="B111" s="317"/>
      <c r="C111" s="292" t="s">
        <v>1355</v>
      </c>
      <c r="D111" s="292"/>
      <c r="E111" s="292"/>
      <c r="F111" s="315" t="s">
        <v>1334</v>
      </c>
      <c r="G111" s="292"/>
      <c r="H111" s="292" t="s">
        <v>1368</v>
      </c>
      <c r="I111" s="292" t="s">
        <v>1330</v>
      </c>
      <c r="J111" s="292">
        <v>50</v>
      </c>
      <c r="K111" s="306"/>
    </row>
    <row r="112" s="1" customFormat="1" ht="15" customHeight="1">
      <c r="B112" s="317"/>
      <c r="C112" s="292" t="s">
        <v>1353</v>
      </c>
      <c r="D112" s="292"/>
      <c r="E112" s="292"/>
      <c r="F112" s="315" t="s">
        <v>1334</v>
      </c>
      <c r="G112" s="292"/>
      <c r="H112" s="292" t="s">
        <v>1368</v>
      </c>
      <c r="I112" s="292" t="s">
        <v>1330</v>
      </c>
      <c r="J112" s="292">
        <v>50</v>
      </c>
      <c r="K112" s="306"/>
    </row>
    <row r="113" s="1" customFormat="1" ht="15" customHeight="1">
      <c r="B113" s="317"/>
      <c r="C113" s="292" t="s">
        <v>50</v>
      </c>
      <c r="D113" s="292"/>
      <c r="E113" s="292"/>
      <c r="F113" s="315" t="s">
        <v>1328</v>
      </c>
      <c r="G113" s="292"/>
      <c r="H113" s="292" t="s">
        <v>1369</v>
      </c>
      <c r="I113" s="292" t="s">
        <v>1330</v>
      </c>
      <c r="J113" s="292">
        <v>20</v>
      </c>
      <c r="K113" s="306"/>
    </row>
    <row r="114" s="1" customFormat="1" ht="15" customHeight="1">
      <c r="B114" s="317"/>
      <c r="C114" s="292" t="s">
        <v>1370</v>
      </c>
      <c r="D114" s="292"/>
      <c r="E114" s="292"/>
      <c r="F114" s="315" t="s">
        <v>1328</v>
      </c>
      <c r="G114" s="292"/>
      <c r="H114" s="292" t="s">
        <v>1371</v>
      </c>
      <c r="I114" s="292" t="s">
        <v>1330</v>
      </c>
      <c r="J114" s="292">
        <v>120</v>
      </c>
      <c r="K114" s="306"/>
    </row>
    <row r="115" s="1" customFormat="1" ht="15" customHeight="1">
      <c r="B115" s="317"/>
      <c r="C115" s="292" t="s">
        <v>35</v>
      </c>
      <c r="D115" s="292"/>
      <c r="E115" s="292"/>
      <c r="F115" s="315" t="s">
        <v>1328</v>
      </c>
      <c r="G115" s="292"/>
      <c r="H115" s="292" t="s">
        <v>1372</v>
      </c>
      <c r="I115" s="292" t="s">
        <v>1363</v>
      </c>
      <c r="J115" s="292"/>
      <c r="K115" s="306"/>
    </row>
    <row r="116" s="1" customFormat="1" ht="15" customHeight="1">
      <c r="B116" s="317"/>
      <c r="C116" s="292" t="s">
        <v>45</v>
      </c>
      <c r="D116" s="292"/>
      <c r="E116" s="292"/>
      <c r="F116" s="315" t="s">
        <v>1328</v>
      </c>
      <c r="G116" s="292"/>
      <c r="H116" s="292" t="s">
        <v>1373</v>
      </c>
      <c r="I116" s="292" t="s">
        <v>1363</v>
      </c>
      <c r="J116" s="292"/>
      <c r="K116" s="306"/>
    </row>
    <row r="117" s="1" customFormat="1" ht="15" customHeight="1">
      <c r="B117" s="317"/>
      <c r="C117" s="292" t="s">
        <v>54</v>
      </c>
      <c r="D117" s="292"/>
      <c r="E117" s="292"/>
      <c r="F117" s="315" t="s">
        <v>1328</v>
      </c>
      <c r="G117" s="292"/>
      <c r="H117" s="292" t="s">
        <v>1374</v>
      </c>
      <c r="I117" s="292" t="s">
        <v>1375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1376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1322</v>
      </c>
      <c r="D123" s="307"/>
      <c r="E123" s="307"/>
      <c r="F123" s="307" t="s">
        <v>1323</v>
      </c>
      <c r="G123" s="308"/>
      <c r="H123" s="307" t="s">
        <v>51</v>
      </c>
      <c r="I123" s="307" t="s">
        <v>54</v>
      </c>
      <c r="J123" s="307" t="s">
        <v>1324</v>
      </c>
      <c r="K123" s="336"/>
    </row>
    <row r="124" s="1" customFormat="1" ht="17.25" customHeight="1">
      <c r="B124" s="335"/>
      <c r="C124" s="309" t="s">
        <v>1325</v>
      </c>
      <c r="D124" s="309"/>
      <c r="E124" s="309"/>
      <c r="F124" s="310" t="s">
        <v>1326</v>
      </c>
      <c r="G124" s="311"/>
      <c r="H124" s="309"/>
      <c r="I124" s="309"/>
      <c r="J124" s="309" t="s">
        <v>1327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1331</v>
      </c>
      <c r="D126" s="314"/>
      <c r="E126" s="314"/>
      <c r="F126" s="315" t="s">
        <v>1328</v>
      </c>
      <c r="G126" s="292"/>
      <c r="H126" s="292" t="s">
        <v>1368</v>
      </c>
      <c r="I126" s="292" t="s">
        <v>1330</v>
      </c>
      <c r="J126" s="292">
        <v>120</v>
      </c>
      <c r="K126" s="340"/>
    </row>
    <row r="127" s="1" customFormat="1" ht="15" customHeight="1">
      <c r="B127" s="337"/>
      <c r="C127" s="292" t="s">
        <v>1377</v>
      </c>
      <c r="D127" s="292"/>
      <c r="E127" s="292"/>
      <c r="F127" s="315" t="s">
        <v>1328</v>
      </c>
      <c r="G127" s="292"/>
      <c r="H127" s="292" t="s">
        <v>1378</v>
      </c>
      <c r="I127" s="292" t="s">
        <v>1330</v>
      </c>
      <c r="J127" s="292" t="s">
        <v>1379</v>
      </c>
      <c r="K127" s="340"/>
    </row>
    <row r="128" s="1" customFormat="1" ht="15" customHeight="1">
      <c r="B128" s="337"/>
      <c r="C128" s="292" t="s">
        <v>1276</v>
      </c>
      <c r="D128" s="292"/>
      <c r="E128" s="292"/>
      <c r="F128" s="315" t="s">
        <v>1328</v>
      </c>
      <c r="G128" s="292"/>
      <c r="H128" s="292" t="s">
        <v>1380</v>
      </c>
      <c r="I128" s="292" t="s">
        <v>1330</v>
      </c>
      <c r="J128" s="292" t="s">
        <v>1379</v>
      </c>
      <c r="K128" s="340"/>
    </row>
    <row r="129" s="1" customFormat="1" ht="15" customHeight="1">
      <c r="B129" s="337"/>
      <c r="C129" s="292" t="s">
        <v>1339</v>
      </c>
      <c r="D129" s="292"/>
      <c r="E129" s="292"/>
      <c r="F129" s="315" t="s">
        <v>1334</v>
      </c>
      <c r="G129" s="292"/>
      <c r="H129" s="292" t="s">
        <v>1340</v>
      </c>
      <c r="I129" s="292" t="s">
        <v>1330</v>
      </c>
      <c r="J129" s="292">
        <v>15</v>
      </c>
      <c r="K129" s="340"/>
    </row>
    <row r="130" s="1" customFormat="1" ht="15" customHeight="1">
      <c r="B130" s="337"/>
      <c r="C130" s="318" t="s">
        <v>1341</v>
      </c>
      <c r="D130" s="318"/>
      <c r="E130" s="318"/>
      <c r="F130" s="319" t="s">
        <v>1334</v>
      </c>
      <c r="G130" s="318"/>
      <c r="H130" s="318" t="s">
        <v>1342</v>
      </c>
      <c r="I130" s="318" t="s">
        <v>1330</v>
      </c>
      <c r="J130" s="318">
        <v>15</v>
      </c>
      <c r="K130" s="340"/>
    </row>
    <row r="131" s="1" customFormat="1" ht="15" customHeight="1">
      <c r="B131" s="337"/>
      <c r="C131" s="318" t="s">
        <v>1343</v>
      </c>
      <c r="D131" s="318"/>
      <c r="E131" s="318"/>
      <c r="F131" s="319" t="s">
        <v>1334</v>
      </c>
      <c r="G131" s="318"/>
      <c r="H131" s="318" t="s">
        <v>1344</v>
      </c>
      <c r="I131" s="318" t="s">
        <v>1330</v>
      </c>
      <c r="J131" s="318">
        <v>20</v>
      </c>
      <c r="K131" s="340"/>
    </row>
    <row r="132" s="1" customFormat="1" ht="15" customHeight="1">
      <c r="B132" s="337"/>
      <c r="C132" s="318" t="s">
        <v>1345</v>
      </c>
      <c r="D132" s="318"/>
      <c r="E132" s="318"/>
      <c r="F132" s="319" t="s">
        <v>1334</v>
      </c>
      <c r="G132" s="318"/>
      <c r="H132" s="318" t="s">
        <v>1346</v>
      </c>
      <c r="I132" s="318" t="s">
        <v>1330</v>
      </c>
      <c r="J132" s="318">
        <v>20</v>
      </c>
      <c r="K132" s="340"/>
    </row>
    <row r="133" s="1" customFormat="1" ht="15" customHeight="1">
      <c r="B133" s="337"/>
      <c r="C133" s="292" t="s">
        <v>1333</v>
      </c>
      <c r="D133" s="292"/>
      <c r="E133" s="292"/>
      <c r="F133" s="315" t="s">
        <v>1334</v>
      </c>
      <c r="G133" s="292"/>
      <c r="H133" s="292" t="s">
        <v>1368</v>
      </c>
      <c r="I133" s="292" t="s">
        <v>1330</v>
      </c>
      <c r="J133" s="292">
        <v>50</v>
      </c>
      <c r="K133" s="340"/>
    </row>
    <row r="134" s="1" customFormat="1" ht="15" customHeight="1">
      <c r="B134" s="337"/>
      <c r="C134" s="292" t="s">
        <v>1347</v>
      </c>
      <c r="D134" s="292"/>
      <c r="E134" s="292"/>
      <c r="F134" s="315" t="s">
        <v>1334</v>
      </c>
      <c r="G134" s="292"/>
      <c r="H134" s="292" t="s">
        <v>1368</v>
      </c>
      <c r="I134" s="292" t="s">
        <v>1330</v>
      </c>
      <c r="J134" s="292">
        <v>50</v>
      </c>
      <c r="K134" s="340"/>
    </row>
    <row r="135" s="1" customFormat="1" ht="15" customHeight="1">
      <c r="B135" s="337"/>
      <c r="C135" s="292" t="s">
        <v>1353</v>
      </c>
      <c r="D135" s="292"/>
      <c r="E135" s="292"/>
      <c r="F135" s="315" t="s">
        <v>1334</v>
      </c>
      <c r="G135" s="292"/>
      <c r="H135" s="292" t="s">
        <v>1368</v>
      </c>
      <c r="I135" s="292" t="s">
        <v>1330</v>
      </c>
      <c r="J135" s="292">
        <v>50</v>
      </c>
      <c r="K135" s="340"/>
    </row>
    <row r="136" s="1" customFormat="1" ht="15" customHeight="1">
      <c r="B136" s="337"/>
      <c r="C136" s="292" t="s">
        <v>1355</v>
      </c>
      <c r="D136" s="292"/>
      <c r="E136" s="292"/>
      <c r="F136" s="315" t="s">
        <v>1334</v>
      </c>
      <c r="G136" s="292"/>
      <c r="H136" s="292" t="s">
        <v>1368</v>
      </c>
      <c r="I136" s="292" t="s">
        <v>1330</v>
      </c>
      <c r="J136" s="292">
        <v>50</v>
      </c>
      <c r="K136" s="340"/>
    </row>
    <row r="137" s="1" customFormat="1" ht="15" customHeight="1">
      <c r="B137" s="337"/>
      <c r="C137" s="292" t="s">
        <v>1356</v>
      </c>
      <c r="D137" s="292"/>
      <c r="E137" s="292"/>
      <c r="F137" s="315" t="s">
        <v>1334</v>
      </c>
      <c r="G137" s="292"/>
      <c r="H137" s="292" t="s">
        <v>1381</v>
      </c>
      <c r="I137" s="292" t="s">
        <v>1330</v>
      </c>
      <c r="J137" s="292">
        <v>255</v>
      </c>
      <c r="K137" s="340"/>
    </row>
    <row r="138" s="1" customFormat="1" ht="15" customHeight="1">
      <c r="B138" s="337"/>
      <c r="C138" s="292" t="s">
        <v>1358</v>
      </c>
      <c r="D138" s="292"/>
      <c r="E138" s="292"/>
      <c r="F138" s="315" t="s">
        <v>1328</v>
      </c>
      <c r="G138" s="292"/>
      <c r="H138" s="292" t="s">
        <v>1382</v>
      </c>
      <c r="I138" s="292" t="s">
        <v>1360</v>
      </c>
      <c r="J138" s="292"/>
      <c r="K138" s="340"/>
    </row>
    <row r="139" s="1" customFormat="1" ht="15" customHeight="1">
      <c r="B139" s="337"/>
      <c r="C139" s="292" t="s">
        <v>1361</v>
      </c>
      <c r="D139" s="292"/>
      <c r="E139" s="292"/>
      <c r="F139" s="315" t="s">
        <v>1328</v>
      </c>
      <c r="G139" s="292"/>
      <c r="H139" s="292" t="s">
        <v>1383</v>
      </c>
      <c r="I139" s="292" t="s">
        <v>1363</v>
      </c>
      <c r="J139" s="292"/>
      <c r="K139" s="340"/>
    </row>
    <row r="140" s="1" customFormat="1" ht="15" customHeight="1">
      <c r="B140" s="337"/>
      <c r="C140" s="292" t="s">
        <v>1364</v>
      </c>
      <c r="D140" s="292"/>
      <c r="E140" s="292"/>
      <c r="F140" s="315" t="s">
        <v>1328</v>
      </c>
      <c r="G140" s="292"/>
      <c r="H140" s="292" t="s">
        <v>1364</v>
      </c>
      <c r="I140" s="292" t="s">
        <v>1363</v>
      </c>
      <c r="J140" s="292"/>
      <c r="K140" s="340"/>
    </row>
    <row r="141" s="1" customFormat="1" ht="15" customHeight="1">
      <c r="B141" s="337"/>
      <c r="C141" s="292" t="s">
        <v>35</v>
      </c>
      <c r="D141" s="292"/>
      <c r="E141" s="292"/>
      <c r="F141" s="315" t="s">
        <v>1328</v>
      </c>
      <c r="G141" s="292"/>
      <c r="H141" s="292" t="s">
        <v>1384</v>
      </c>
      <c r="I141" s="292" t="s">
        <v>1363</v>
      </c>
      <c r="J141" s="292"/>
      <c r="K141" s="340"/>
    </row>
    <row r="142" s="1" customFormat="1" ht="15" customHeight="1">
      <c r="B142" s="337"/>
      <c r="C142" s="292" t="s">
        <v>1385</v>
      </c>
      <c r="D142" s="292"/>
      <c r="E142" s="292"/>
      <c r="F142" s="315" t="s">
        <v>1328</v>
      </c>
      <c r="G142" s="292"/>
      <c r="H142" s="292" t="s">
        <v>1386</v>
      </c>
      <c r="I142" s="292" t="s">
        <v>1363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1387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1322</v>
      </c>
      <c r="D148" s="307"/>
      <c r="E148" s="307"/>
      <c r="F148" s="307" t="s">
        <v>1323</v>
      </c>
      <c r="G148" s="308"/>
      <c r="H148" s="307" t="s">
        <v>51</v>
      </c>
      <c r="I148" s="307" t="s">
        <v>54</v>
      </c>
      <c r="J148" s="307" t="s">
        <v>1324</v>
      </c>
      <c r="K148" s="306"/>
    </row>
    <row r="149" s="1" customFormat="1" ht="17.25" customHeight="1">
      <c r="B149" s="304"/>
      <c r="C149" s="309" t="s">
        <v>1325</v>
      </c>
      <c r="D149" s="309"/>
      <c r="E149" s="309"/>
      <c r="F149" s="310" t="s">
        <v>1326</v>
      </c>
      <c r="G149" s="311"/>
      <c r="H149" s="309"/>
      <c r="I149" s="309"/>
      <c r="J149" s="309" t="s">
        <v>1327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1331</v>
      </c>
      <c r="D151" s="292"/>
      <c r="E151" s="292"/>
      <c r="F151" s="345" t="s">
        <v>1328</v>
      </c>
      <c r="G151" s="292"/>
      <c r="H151" s="344" t="s">
        <v>1368</v>
      </c>
      <c r="I151" s="344" t="s">
        <v>1330</v>
      </c>
      <c r="J151" s="344">
        <v>120</v>
      </c>
      <c r="K151" s="340"/>
    </row>
    <row r="152" s="1" customFormat="1" ht="15" customHeight="1">
      <c r="B152" s="317"/>
      <c r="C152" s="344" t="s">
        <v>1377</v>
      </c>
      <c r="D152" s="292"/>
      <c r="E152" s="292"/>
      <c r="F152" s="345" t="s">
        <v>1328</v>
      </c>
      <c r="G152" s="292"/>
      <c r="H152" s="344" t="s">
        <v>1388</v>
      </c>
      <c r="I152" s="344" t="s">
        <v>1330</v>
      </c>
      <c r="J152" s="344" t="s">
        <v>1379</v>
      </c>
      <c r="K152" s="340"/>
    </row>
    <row r="153" s="1" customFormat="1" ht="15" customHeight="1">
      <c r="B153" s="317"/>
      <c r="C153" s="344" t="s">
        <v>1276</v>
      </c>
      <c r="D153" s="292"/>
      <c r="E153" s="292"/>
      <c r="F153" s="345" t="s">
        <v>1328</v>
      </c>
      <c r="G153" s="292"/>
      <c r="H153" s="344" t="s">
        <v>1389</v>
      </c>
      <c r="I153" s="344" t="s">
        <v>1330</v>
      </c>
      <c r="J153" s="344" t="s">
        <v>1379</v>
      </c>
      <c r="K153" s="340"/>
    </row>
    <row r="154" s="1" customFormat="1" ht="15" customHeight="1">
      <c r="B154" s="317"/>
      <c r="C154" s="344" t="s">
        <v>1333</v>
      </c>
      <c r="D154" s="292"/>
      <c r="E154" s="292"/>
      <c r="F154" s="345" t="s">
        <v>1334</v>
      </c>
      <c r="G154" s="292"/>
      <c r="H154" s="344" t="s">
        <v>1368</v>
      </c>
      <c r="I154" s="344" t="s">
        <v>1330</v>
      </c>
      <c r="J154" s="344">
        <v>50</v>
      </c>
      <c r="K154" s="340"/>
    </row>
    <row r="155" s="1" customFormat="1" ht="15" customHeight="1">
      <c r="B155" s="317"/>
      <c r="C155" s="344" t="s">
        <v>1336</v>
      </c>
      <c r="D155" s="292"/>
      <c r="E155" s="292"/>
      <c r="F155" s="345" t="s">
        <v>1328</v>
      </c>
      <c r="G155" s="292"/>
      <c r="H155" s="344" t="s">
        <v>1368</v>
      </c>
      <c r="I155" s="344" t="s">
        <v>1338</v>
      </c>
      <c r="J155" s="344"/>
      <c r="K155" s="340"/>
    </row>
    <row r="156" s="1" customFormat="1" ht="15" customHeight="1">
      <c r="B156" s="317"/>
      <c r="C156" s="344" t="s">
        <v>1347</v>
      </c>
      <c r="D156" s="292"/>
      <c r="E156" s="292"/>
      <c r="F156" s="345" t="s">
        <v>1334</v>
      </c>
      <c r="G156" s="292"/>
      <c r="H156" s="344" t="s">
        <v>1368</v>
      </c>
      <c r="I156" s="344" t="s">
        <v>1330</v>
      </c>
      <c r="J156" s="344">
        <v>50</v>
      </c>
      <c r="K156" s="340"/>
    </row>
    <row r="157" s="1" customFormat="1" ht="15" customHeight="1">
      <c r="B157" s="317"/>
      <c r="C157" s="344" t="s">
        <v>1355</v>
      </c>
      <c r="D157" s="292"/>
      <c r="E157" s="292"/>
      <c r="F157" s="345" t="s">
        <v>1334</v>
      </c>
      <c r="G157" s="292"/>
      <c r="H157" s="344" t="s">
        <v>1368</v>
      </c>
      <c r="I157" s="344" t="s">
        <v>1330</v>
      </c>
      <c r="J157" s="344">
        <v>50</v>
      </c>
      <c r="K157" s="340"/>
    </row>
    <row r="158" s="1" customFormat="1" ht="15" customHeight="1">
      <c r="B158" s="317"/>
      <c r="C158" s="344" t="s">
        <v>1353</v>
      </c>
      <c r="D158" s="292"/>
      <c r="E158" s="292"/>
      <c r="F158" s="345" t="s">
        <v>1334</v>
      </c>
      <c r="G158" s="292"/>
      <c r="H158" s="344" t="s">
        <v>1368</v>
      </c>
      <c r="I158" s="344" t="s">
        <v>1330</v>
      </c>
      <c r="J158" s="344">
        <v>50</v>
      </c>
      <c r="K158" s="340"/>
    </row>
    <row r="159" s="1" customFormat="1" ht="15" customHeight="1">
      <c r="B159" s="317"/>
      <c r="C159" s="344" t="s">
        <v>97</v>
      </c>
      <c r="D159" s="292"/>
      <c r="E159" s="292"/>
      <c r="F159" s="345" t="s">
        <v>1328</v>
      </c>
      <c r="G159" s="292"/>
      <c r="H159" s="344" t="s">
        <v>1390</v>
      </c>
      <c r="I159" s="344" t="s">
        <v>1330</v>
      </c>
      <c r="J159" s="344" t="s">
        <v>1391</v>
      </c>
      <c r="K159" s="340"/>
    </row>
    <row r="160" s="1" customFormat="1" ht="15" customHeight="1">
      <c r="B160" s="317"/>
      <c r="C160" s="344" t="s">
        <v>1392</v>
      </c>
      <c r="D160" s="292"/>
      <c r="E160" s="292"/>
      <c r="F160" s="345" t="s">
        <v>1328</v>
      </c>
      <c r="G160" s="292"/>
      <c r="H160" s="344" t="s">
        <v>1393</v>
      </c>
      <c r="I160" s="344" t="s">
        <v>1363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1394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1322</v>
      </c>
      <c r="D166" s="307"/>
      <c r="E166" s="307"/>
      <c r="F166" s="307" t="s">
        <v>1323</v>
      </c>
      <c r="G166" s="349"/>
      <c r="H166" s="350" t="s">
        <v>51</v>
      </c>
      <c r="I166" s="350" t="s">
        <v>54</v>
      </c>
      <c r="J166" s="307" t="s">
        <v>1324</v>
      </c>
      <c r="K166" s="284"/>
    </row>
    <row r="167" s="1" customFormat="1" ht="17.25" customHeight="1">
      <c r="B167" s="285"/>
      <c r="C167" s="309" t="s">
        <v>1325</v>
      </c>
      <c r="D167" s="309"/>
      <c r="E167" s="309"/>
      <c r="F167" s="310" t="s">
        <v>1326</v>
      </c>
      <c r="G167" s="351"/>
      <c r="H167" s="352"/>
      <c r="I167" s="352"/>
      <c r="J167" s="309" t="s">
        <v>1327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1331</v>
      </c>
      <c r="D169" s="292"/>
      <c r="E169" s="292"/>
      <c r="F169" s="315" t="s">
        <v>1328</v>
      </c>
      <c r="G169" s="292"/>
      <c r="H169" s="292" t="s">
        <v>1368</v>
      </c>
      <c r="I169" s="292" t="s">
        <v>1330</v>
      </c>
      <c r="J169" s="292">
        <v>120</v>
      </c>
      <c r="K169" s="340"/>
    </row>
    <row r="170" s="1" customFormat="1" ht="15" customHeight="1">
      <c r="B170" s="317"/>
      <c r="C170" s="292" t="s">
        <v>1377</v>
      </c>
      <c r="D170" s="292"/>
      <c r="E170" s="292"/>
      <c r="F170" s="315" t="s">
        <v>1328</v>
      </c>
      <c r="G170" s="292"/>
      <c r="H170" s="292" t="s">
        <v>1378</v>
      </c>
      <c r="I170" s="292" t="s">
        <v>1330</v>
      </c>
      <c r="J170" s="292" t="s">
        <v>1379</v>
      </c>
      <c r="K170" s="340"/>
    </row>
    <row r="171" s="1" customFormat="1" ht="15" customHeight="1">
      <c r="B171" s="317"/>
      <c r="C171" s="292" t="s">
        <v>1276</v>
      </c>
      <c r="D171" s="292"/>
      <c r="E171" s="292"/>
      <c r="F171" s="315" t="s">
        <v>1328</v>
      </c>
      <c r="G171" s="292"/>
      <c r="H171" s="292" t="s">
        <v>1395</v>
      </c>
      <c r="I171" s="292" t="s">
        <v>1330</v>
      </c>
      <c r="J171" s="292" t="s">
        <v>1379</v>
      </c>
      <c r="K171" s="340"/>
    </row>
    <row r="172" s="1" customFormat="1" ht="15" customHeight="1">
      <c r="B172" s="317"/>
      <c r="C172" s="292" t="s">
        <v>1333</v>
      </c>
      <c r="D172" s="292"/>
      <c r="E172" s="292"/>
      <c r="F172" s="315" t="s">
        <v>1334</v>
      </c>
      <c r="G172" s="292"/>
      <c r="H172" s="292" t="s">
        <v>1395</v>
      </c>
      <c r="I172" s="292" t="s">
        <v>1330</v>
      </c>
      <c r="J172" s="292">
        <v>50</v>
      </c>
      <c r="K172" s="340"/>
    </row>
    <row r="173" s="1" customFormat="1" ht="15" customHeight="1">
      <c r="B173" s="317"/>
      <c r="C173" s="292" t="s">
        <v>1336</v>
      </c>
      <c r="D173" s="292"/>
      <c r="E173" s="292"/>
      <c r="F173" s="315" t="s">
        <v>1328</v>
      </c>
      <c r="G173" s="292"/>
      <c r="H173" s="292" t="s">
        <v>1395</v>
      </c>
      <c r="I173" s="292" t="s">
        <v>1338</v>
      </c>
      <c r="J173" s="292"/>
      <c r="K173" s="340"/>
    </row>
    <row r="174" s="1" customFormat="1" ht="15" customHeight="1">
      <c r="B174" s="317"/>
      <c r="C174" s="292" t="s">
        <v>1347</v>
      </c>
      <c r="D174" s="292"/>
      <c r="E174" s="292"/>
      <c r="F174" s="315" t="s">
        <v>1334</v>
      </c>
      <c r="G174" s="292"/>
      <c r="H174" s="292" t="s">
        <v>1395</v>
      </c>
      <c r="I174" s="292" t="s">
        <v>1330</v>
      </c>
      <c r="J174" s="292">
        <v>50</v>
      </c>
      <c r="K174" s="340"/>
    </row>
    <row r="175" s="1" customFormat="1" ht="15" customHeight="1">
      <c r="B175" s="317"/>
      <c r="C175" s="292" t="s">
        <v>1355</v>
      </c>
      <c r="D175" s="292"/>
      <c r="E175" s="292"/>
      <c r="F175" s="315" t="s">
        <v>1334</v>
      </c>
      <c r="G175" s="292"/>
      <c r="H175" s="292" t="s">
        <v>1395</v>
      </c>
      <c r="I175" s="292" t="s">
        <v>1330</v>
      </c>
      <c r="J175" s="292">
        <v>50</v>
      </c>
      <c r="K175" s="340"/>
    </row>
    <row r="176" s="1" customFormat="1" ht="15" customHeight="1">
      <c r="B176" s="317"/>
      <c r="C176" s="292" t="s">
        <v>1353</v>
      </c>
      <c r="D176" s="292"/>
      <c r="E176" s="292"/>
      <c r="F176" s="315" t="s">
        <v>1334</v>
      </c>
      <c r="G176" s="292"/>
      <c r="H176" s="292" t="s">
        <v>1395</v>
      </c>
      <c r="I176" s="292" t="s">
        <v>1330</v>
      </c>
      <c r="J176" s="292">
        <v>50</v>
      </c>
      <c r="K176" s="340"/>
    </row>
    <row r="177" s="1" customFormat="1" ht="15" customHeight="1">
      <c r="B177" s="317"/>
      <c r="C177" s="292" t="s">
        <v>105</v>
      </c>
      <c r="D177" s="292"/>
      <c r="E177" s="292"/>
      <c r="F177" s="315" t="s">
        <v>1328</v>
      </c>
      <c r="G177" s="292"/>
      <c r="H177" s="292" t="s">
        <v>1396</v>
      </c>
      <c r="I177" s="292" t="s">
        <v>1397</v>
      </c>
      <c r="J177" s="292"/>
      <c r="K177" s="340"/>
    </row>
    <row r="178" s="1" customFormat="1" ht="15" customHeight="1">
      <c r="B178" s="317"/>
      <c r="C178" s="292" t="s">
        <v>54</v>
      </c>
      <c r="D178" s="292"/>
      <c r="E178" s="292"/>
      <c r="F178" s="315" t="s">
        <v>1328</v>
      </c>
      <c r="G178" s="292"/>
      <c r="H178" s="292" t="s">
        <v>1398</v>
      </c>
      <c r="I178" s="292" t="s">
        <v>1399</v>
      </c>
      <c r="J178" s="292">
        <v>1</v>
      </c>
      <c r="K178" s="340"/>
    </row>
    <row r="179" s="1" customFormat="1" ht="15" customHeight="1">
      <c r="B179" s="317"/>
      <c r="C179" s="292" t="s">
        <v>50</v>
      </c>
      <c r="D179" s="292"/>
      <c r="E179" s="292"/>
      <c r="F179" s="315" t="s">
        <v>1328</v>
      </c>
      <c r="G179" s="292"/>
      <c r="H179" s="292" t="s">
        <v>1400</v>
      </c>
      <c r="I179" s="292" t="s">
        <v>1330</v>
      </c>
      <c r="J179" s="292">
        <v>20</v>
      </c>
      <c r="K179" s="340"/>
    </row>
    <row r="180" s="1" customFormat="1" ht="15" customHeight="1">
      <c r="B180" s="317"/>
      <c r="C180" s="292" t="s">
        <v>51</v>
      </c>
      <c r="D180" s="292"/>
      <c r="E180" s="292"/>
      <c r="F180" s="315" t="s">
        <v>1328</v>
      </c>
      <c r="G180" s="292"/>
      <c r="H180" s="292" t="s">
        <v>1401</v>
      </c>
      <c r="I180" s="292" t="s">
        <v>1330</v>
      </c>
      <c r="J180" s="292">
        <v>255</v>
      </c>
      <c r="K180" s="340"/>
    </row>
    <row r="181" s="1" customFormat="1" ht="15" customHeight="1">
      <c r="B181" s="317"/>
      <c r="C181" s="292" t="s">
        <v>106</v>
      </c>
      <c r="D181" s="292"/>
      <c r="E181" s="292"/>
      <c r="F181" s="315" t="s">
        <v>1328</v>
      </c>
      <c r="G181" s="292"/>
      <c r="H181" s="292" t="s">
        <v>1292</v>
      </c>
      <c r="I181" s="292" t="s">
        <v>1330</v>
      </c>
      <c r="J181" s="292">
        <v>10</v>
      </c>
      <c r="K181" s="340"/>
    </row>
    <row r="182" s="1" customFormat="1" ht="15" customHeight="1">
      <c r="B182" s="317"/>
      <c r="C182" s="292" t="s">
        <v>107</v>
      </c>
      <c r="D182" s="292"/>
      <c r="E182" s="292"/>
      <c r="F182" s="315" t="s">
        <v>1328</v>
      </c>
      <c r="G182" s="292"/>
      <c r="H182" s="292" t="s">
        <v>1402</v>
      </c>
      <c r="I182" s="292" t="s">
        <v>1363</v>
      </c>
      <c r="J182" s="292"/>
      <c r="K182" s="340"/>
    </row>
    <row r="183" s="1" customFormat="1" ht="15" customHeight="1">
      <c r="B183" s="317"/>
      <c r="C183" s="292" t="s">
        <v>1403</v>
      </c>
      <c r="D183" s="292"/>
      <c r="E183" s="292"/>
      <c r="F183" s="315" t="s">
        <v>1328</v>
      </c>
      <c r="G183" s="292"/>
      <c r="H183" s="292" t="s">
        <v>1404</v>
      </c>
      <c r="I183" s="292" t="s">
        <v>1363</v>
      </c>
      <c r="J183" s="292"/>
      <c r="K183" s="340"/>
    </row>
    <row r="184" s="1" customFormat="1" ht="15" customHeight="1">
      <c r="B184" s="317"/>
      <c r="C184" s="292" t="s">
        <v>1392</v>
      </c>
      <c r="D184" s="292"/>
      <c r="E184" s="292"/>
      <c r="F184" s="315" t="s">
        <v>1328</v>
      </c>
      <c r="G184" s="292"/>
      <c r="H184" s="292" t="s">
        <v>1405</v>
      </c>
      <c r="I184" s="292" t="s">
        <v>1363</v>
      </c>
      <c r="J184" s="292"/>
      <c r="K184" s="340"/>
    </row>
    <row r="185" s="1" customFormat="1" ht="15" customHeight="1">
      <c r="B185" s="317"/>
      <c r="C185" s="292" t="s">
        <v>109</v>
      </c>
      <c r="D185" s="292"/>
      <c r="E185" s="292"/>
      <c r="F185" s="315" t="s">
        <v>1334</v>
      </c>
      <c r="G185" s="292"/>
      <c r="H185" s="292" t="s">
        <v>1406</v>
      </c>
      <c r="I185" s="292" t="s">
        <v>1330</v>
      </c>
      <c r="J185" s="292">
        <v>50</v>
      </c>
      <c r="K185" s="340"/>
    </row>
    <row r="186" s="1" customFormat="1" ht="15" customHeight="1">
      <c r="B186" s="317"/>
      <c r="C186" s="292" t="s">
        <v>1407</v>
      </c>
      <c r="D186" s="292"/>
      <c r="E186" s="292"/>
      <c r="F186" s="315" t="s">
        <v>1334</v>
      </c>
      <c r="G186" s="292"/>
      <c r="H186" s="292" t="s">
        <v>1408</v>
      </c>
      <c r="I186" s="292" t="s">
        <v>1409</v>
      </c>
      <c r="J186" s="292"/>
      <c r="K186" s="340"/>
    </row>
    <row r="187" s="1" customFormat="1" ht="15" customHeight="1">
      <c r="B187" s="317"/>
      <c r="C187" s="292" t="s">
        <v>1410</v>
      </c>
      <c r="D187" s="292"/>
      <c r="E187" s="292"/>
      <c r="F187" s="315" t="s">
        <v>1334</v>
      </c>
      <c r="G187" s="292"/>
      <c r="H187" s="292" t="s">
        <v>1411</v>
      </c>
      <c r="I187" s="292" t="s">
        <v>1409</v>
      </c>
      <c r="J187" s="292"/>
      <c r="K187" s="340"/>
    </row>
    <row r="188" s="1" customFormat="1" ht="15" customHeight="1">
      <c r="B188" s="317"/>
      <c r="C188" s="292" t="s">
        <v>1412</v>
      </c>
      <c r="D188" s="292"/>
      <c r="E188" s="292"/>
      <c r="F188" s="315" t="s">
        <v>1334</v>
      </c>
      <c r="G188" s="292"/>
      <c r="H188" s="292" t="s">
        <v>1413</v>
      </c>
      <c r="I188" s="292" t="s">
        <v>1409</v>
      </c>
      <c r="J188" s="292"/>
      <c r="K188" s="340"/>
    </row>
    <row r="189" s="1" customFormat="1" ht="15" customHeight="1">
      <c r="B189" s="317"/>
      <c r="C189" s="353" t="s">
        <v>1414</v>
      </c>
      <c r="D189" s="292"/>
      <c r="E189" s="292"/>
      <c r="F189" s="315" t="s">
        <v>1334</v>
      </c>
      <c r="G189" s="292"/>
      <c r="H189" s="292" t="s">
        <v>1415</v>
      </c>
      <c r="I189" s="292" t="s">
        <v>1416</v>
      </c>
      <c r="J189" s="354" t="s">
        <v>1417</v>
      </c>
      <c r="K189" s="340"/>
    </row>
    <row r="190" s="17" customFormat="1" ht="15" customHeight="1">
      <c r="B190" s="355"/>
      <c r="C190" s="356" t="s">
        <v>1418</v>
      </c>
      <c r="D190" s="357"/>
      <c r="E190" s="357"/>
      <c r="F190" s="358" t="s">
        <v>1334</v>
      </c>
      <c r="G190" s="357"/>
      <c r="H190" s="357" t="s">
        <v>1419</v>
      </c>
      <c r="I190" s="357" t="s">
        <v>1416</v>
      </c>
      <c r="J190" s="359" t="s">
        <v>1417</v>
      </c>
      <c r="K190" s="360"/>
    </row>
    <row r="191" s="1" customFormat="1" ht="15" customHeight="1">
      <c r="B191" s="317"/>
      <c r="C191" s="353" t="s">
        <v>39</v>
      </c>
      <c r="D191" s="292"/>
      <c r="E191" s="292"/>
      <c r="F191" s="315" t="s">
        <v>1328</v>
      </c>
      <c r="G191" s="292"/>
      <c r="H191" s="289" t="s">
        <v>1420</v>
      </c>
      <c r="I191" s="292" t="s">
        <v>1421</v>
      </c>
      <c r="J191" s="292"/>
      <c r="K191" s="340"/>
    </row>
    <row r="192" s="1" customFormat="1" ht="15" customHeight="1">
      <c r="B192" s="317"/>
      <c r="C192" s="353" t="s">
        <v>1422</v>
      </c>
      <c r="D192" s="292"/>
      <c r="E192" s="292"/>
      <c r="F192" s="315" t="s">
        <v>1328</v>
      </c>
      <c r="G192" s="292"/>
      <c r="H192" s="292" t="s">
        <v>1423</v>
      </c>
      <c r="I192" s="292" t="s">
        <v>1363</v>
      </c>
      <c r="J192" s="292"/>
      <c r="K192" s="340"/>
    </row>
    <row r="193" s="1" customFormat="1" ht="15" customHeight="1">
      <c r="B193" s="317"/>
      <c r="C193" s="353" t="s">
        <v>1424</v>
      </c>
      <c r="D193" s="292"/>
      <c r="E193" s="292"/>
      <c r="F193" s="315" t="s">
        <v>1328</v>
      </c>
      <c r="G193" s="292"/>
      <c r="H193" s="292" t="s">
        <v>1425</v>
      </c>
      <c r="I193" s="292" t="s">
        <v>1363</v>
      </c>
      <c r="J193" s="292"/>
      <c r="K193" s="340"/>
    </row>
    <row r="194" s="1" customFormat="1" ht="15" customHeight="1">
      <c r="B194" s="317"/>
      <c r="C194" s="353" t="s">
        <v>1426</v>
      </c>
      <c r="D194" s="292"/>
      <c r="E194" s="292"/>
      <c r="F194" s="315" t="s">
        <v>1334</v>
      </c>
      <c r="G194" s="292"/>
      <c r="H194" s="292" t="s">
        <v>1427</v>
      </c>
      <c r="I194" s="292" t="s">
        <v>1363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1428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1429</v>
      </c>
      <c r="D201" s="362"/>
      <c r="E201" s="362"/>
      <c r="F201" s="362" t="s">
        <v>1430</v>
      </c>
      <c r="G201" s="363"/>
      <c r="H201" s="362" t="s">
        <v>1431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1421</v>
      </c>
      <c r="D203" s="292"/>
      <c r="E203" s="292"/>
      <c r="F203" s="315" t="s">
        <v>40</v>
      </c>
      <c r="G203" s="292"/>
      <c r="H203" s="292" t="s">
        <v>1432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41</v>
      </c>
      <c r="G204" s="292"/>
      <c r="H204" s="292" t="s">
        <v>1433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44</v>
      </c>
      <c r="G205" s="292"/>
      <c r="H205" s="292" t="s">
        <v>1434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42</v>
      </c>
      <c r="G206" s="292"/>
      <c r="H206" s="292" t="s">
        <v>1435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43</v>
      </c>
      <c r="G207" s="292"/>
      <c r="H207" s="292" t="s">
        <v>1436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1375</v>
      </c>
      <c r="D209" s="292"/>
      <c r="E209" s="292"/>
      <c r="F209" s="315" t="s">
        <v>76</v>
      </c>
      <c r="G209" s="292"/>
      <c r="H209" s="292" t="s">
        <v>1437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1272</v>
      </c>
      <c r="G210" s="292"/>
      <c r="H210" s="292" t="s">
        <v>1273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1270</v>
      </c>
      <c r="G211" s="292"/>
      <c r="H211" s="292" t="s">
        <v>1438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1274</v>
      </c>
      <c r="G212" s="353"/>
      <c r="H212" s="344" t="s">
        <v>1275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163</v>
      </c>
      <c r="G213" s="353"/>
      <c r="H213" s="344" t="s">
        <v>1439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1399</v>
      </c>
      <c r="D215" s="292"/>
      <c r="E215" s="292"/>
      <c r="F215" s="315">
        <v>1</v>
      </c>
      <c r="G215" s="353"/>
      <c r="H215" s="344" t="s">
        <v>1440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1441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1442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1443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2024-09-16T11:05:14Z</dcterms:created>
  <dcterms:modified xsi:type="dcterms:W3CDTF">2024-09-16T11:05:19Z</dcterms:modified>
</cp:coreProperties>
</file>